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95" windowWidth="21840" windowHeight="12180"/>
  </bookViews>
  <sheets>
    <sheet name="результативность МО" sheetId="5" r:id="rId1"/>
    <sheet name="критерии доступности" sheetId="4" r:id="rId2"/>
    <sheet name="ит-оснашение" sheetId="1" r:id="rId3"/>
    <sheet name="программное обесп." sheetId="2" r:id="rId4"/>
    <sheet name="сист. мониторинга" sheetId="3" r:id="rId5"/>
    <sheet name="Лист1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IKT1" localSheetId="2">'ит-оснашение'!#REF!</definedName>
    <definedName name="_IKT1" localSheetId="3">'[1]Раздел VI-VII'!#REF!</definedName>
    <definedName name="_IKT1" localSheetId="0">#REF!</definedName>
    <definedName name="_IKT1">#REF!</definedName>
    <definedName name="_IKT2" localSheetId="2">'ит-оснашение'!#REF!</definedName>
    <definedName name="_IKT2" localSheetId="3">'[1]Раздел VI-VII'!#REF!</definedName>
    <definedName name="_IKT2" localSheetId="0">#REF!</definedName>
    <definedName name="_IKT2">#REF!</definedName>
    <definedName name="_IKT3" localSheetId="2">'ит-оснашение'!#REF!</definedName>
    <definedName name="_IKT3" localSheetId="3">'[1]Раздел VI-VII'!#REF!</definedName>
    <definedName name="_IKT3" localSheetId="0">#REF!</definedName>
    <definedName name="_IKT3">#REF!</definedName>
    <definedName name="_xlnm._FilterDatabase" localSheetId="2" hidden="1">'ит-оснашение'!#REF!</definedName>
    <definedName name="_xlnm._FilterDatabase" localSheetId="4" hidden="1">'сист. мониторинга'!$A$2:$S$639</definedName>
    <definedName name="CC">'[2]Общие сведения'!$H$23:$H$26</definedName>
    <definedName name="clear_p" localSheetId="2">'[3]Раздел IV-V(1)'!#REF!</definedName>
    <definedName name="clear_p" localSheetId="3">'[1]Раздел IV-V(1)'!#REF!</definedName>
    <definedName name="clear_p" localSheetId="0">#REF!</definedName>
    <definedName name="clear_p">#REF!</definedName>
    <definedName name="clear72" localSheetId="2">'[3]Раздел VII(2.1)'!#REF!</definedName>
    <definedName name="clear72" localSheetId="3">'[1]Раздел VII(2.1)'!#REF!</definedName>
    <definedName name="clear72" localSheetId="0">#REF!</definedName>
    <definedName name="clear72">#REF!</definedName>
    <definedName name="data83">[2]Заказ!$E$39</definedName>
    <definedName name="data84">[2]Заказ!$E$40</definedName>
    <definedName name="GN" localSheetId="2">#REF!</definedName>
    <definedName name="GN" localSheetId="3">#REF!</definedName>
    <definedName name="GN" localSheetId="0">#REF!</definedName>
    <definedName name="GN">#REF!</definedName>
    <definedName name="IT_t3" localSheetId="2">#REF!</definedName>
    <definedName name="IT_t3" localSheetId="3">'программное обесп.'!$7:$16</definedName>
    <definedName name="IT_t3" localSheetId="0">#REF!</definedName>
    <definedName name="IT_t3">#REF!</definedName>
    <definedName name="IT_t4" localSheetId="2">#REF!</definedName>
    <definedName name="IT_t4" localSheetId="3">#REF!</definedName>
    <definedName name="IT_t4" localSheetId="0">#REF!</definedName>
    <definedName name="IT_t4">#REF!</definedName>
    <definedName name="pk_c" localSheetId="2">'[3]Раздел IV-V(1)'!#REF!</definedName>
    <definedName name="pk_c" localSheetId="3">'[1]Раздел IV-V(1)'!#REF!</definedName>
    <definedName name="pk_c" localSheetId="0">#REF!</definedName>
    <definedName name="pk_c">#REF!</definedName>
    <definedName name="SKF_R1" localSheetId="0">#REF!</definedName>
    <definedName name="SKF_R1">#REF!</definedName>
    <definedName name="SKF_R2" localSheetId="2">'[3]Разделы I-III'!#REF!</definedName>
    <definedName name="SKF_R2" localSheetId="3">'[1]Разделы I-III'!#REF!</definedName>
    <definedName name="SKF_R2" localSheetId="0">#REF!</definedName>
    <definedName name="SKF_R2">#REF!</definedName>
    <definedName name="SKF_R3" localSheetId="2">'[3]Разделы I-III'!#REF!</definedName>
    <definedName name="SKF_R3" localSheetId="3">'[1]Разделы I-III'!#REF!</definedName>
    <definedName name="SKF_R3" localSheetId="0">#REF!</definedName>
    <definedName name="SKF_R3">#REF!</definedName>
    <definedName name="vvdp">'[4]Показатели ИКФ'!$B$28,'[4]Показатели ИКФ'!$B$15:$U$18,'[4]Показатели ИКФ'!$B$19:$C$19,'[4]Показатели ИКФ'!$B$20:$U$21,'[4]Показатели ИКФ'!$B$22:$C$22,'[4]Показатели ИКФ'!$B$23:$U$24,'[4]Показатели ИКФ'!$B$25:$C$25,'[4]Показатели ИКФ'!$B$26:$U$27,'[4]Показатели ИКФ'!$B$28:$C$35,'[4]Показатели ИКФ'!$B$36:$C$116,'[4]Показатели ИКФ'!$D$115:$U$116,'[4]Показатели ИКФ'!$D$109:$U$113,'[4]Показатели ИКФ'!$D$107:$U$108,'[4]Показатели ИКФ'!$D$104:$U$105,'[4]Показатели ИКФ'!$D$101:$U$102,'[4]Показатели ИКФ'!$C$92:$U$99,'[4]Показатели ИКФ'!$C$89:$U$90,'[4]Показатели ИКФ'!$C$86:$U$87,'[4]Показатели ИКФ'!$C$81:$U$84</definedName>
    <definedName name="а" localSheetId="3">'[5]Раздел VI-VII'!#REF!</definedName>
    <definedName name="а" localSheetId="0">'[5]Раздел VI-VII'!#REF!</definedName>
    <definedName name="а">'[6]Раздел VI-VII'!#REF!</definedName>
    <definedName name="ааааа" localSheetId="3">#REF!</definedName>
    <definedName name="ааааа" localSheetId="0">#REF!</definedName>
    <definedName name="ааааа">#REF!</definedName>
    <definedName name="б" localSheetId="2">#REF!</definedName>
    <definedName name="б" localSheetId="3">#REF!</definedName>
    <definedName name="б" localSheetId="0">#REF!</definedName>
    <definedName name="б">#REF!</definedName>
    <definedName name="г" localSheetId="0">#REF!</definedName>
    <definedName name="г">#REF!</definedName>
    <definedName name="дп" localSheetId="0">#REF!</definedName>
    <definedName name="дп">#REF!</definedName>
    <definedName name="дубль1">#REF!</definedName>
    <definedName name="дубль2">#REF!</definedName>
    <definedName name="_xlnm.Print_Titles" localSheetId="3">'программное обесп.'!$5:$6</definedName>
    <definedName name="и" localSheetId="2">#REF!</definedName>
    <definedName name="и" localSheetId="3">#REF!</definedName>
    <definedName name="и" localSheetId="0">#REF!</definedName>
    <definedName name="и">#REF!</definedName>
    <definedName name="мм" localSheetId="3">#REF!</definedName>
    <definedName name="мм">#REF!</definedName>
    <definedName name="о" localSheetId="2">'[7]Раздел VI-VII'!#REF!</definedName>
    <definedName name="о" localSheetId="3">'[8]Раздел VI-VII'!#REF!</definedName>
    <definedName name="о" localSheetId="0">'[5]Раздел VI-VII'!#REF!</definedName>
    <definedName name="о">'[6]Раздел VI-VII'!#REF!</definedName>
    <definedName name="од" localSheetId="2">#REF!</definedName>
    <definedName name="од" localSheetId="3">#REF!</definedName>
    <definedName name="од" localSheetId="0">#REF!</definedName>
    <definedName name="од">#REF!</definedName>
    <definedName name="п" localSheetId="3">#REF!</definedName>
    <definedName name="п" localSheetId="0">#REF!</definedName>
    <definedName name="п">#REF!</definedName>
    <definedName name="р" localSheetId="0">#REF!</definedName>
    <definedName name="р">#REF!</definedName>
    <definedName name="рол">#REF!</definedName>
    <definedName name="рррр">#REF!</definedName>
    <definedName name="с" localSheetId="0">#REF!</definedName>
    <definedName name="с">#REF!</definedName>
    <definedName name="сп1">#REF!</definedName>
    <definedName name="сп2">#REF!</definedName>
    <definedName name="сп3">#REF!</definedName>
    <definedName name="сп4">#REF!</definedName>
    <definedName name="спс1">#REF!</definedName>
    <definedName name="ссссс">#REF!</definedName>
    <definedName name="т" localSheetId="0">#REF!</definedName>
    <definedName name="т">#REF!</definedName>
    <definedName name="тттт">#REF!</definedName>
    <definedName name="тттттт" localSheetId="3">'[5]Раздел VI-VII'!#REF!</definedName>
    <definedName name="тттттт" localSheetId="0">'[5]Раздел VI-VII'!#REF!</definedName>
    <definedName name="тттттт">'[6]Раздел VI-VII'!#REF!</definedName>
    <definedName name="х" localSheetId="3">#REF!</definedName>
    <definedName name="х" localSheetId="0">#REF!</definedName>
    <definedName name="х">#REF!</definedName>
    <definedName name="хд" localSheetId="3">#REF!</definedName>
    <definedName name="хд" localSheetId="0">#REF!</definedName>
    <definedName name="хд">#REF!</definedName>
  </definedNames>
  <calcPr calcId="125725"/>
</workbook>
</file>

<file path=xl/calcChain.xml><?xml version="1.0" encoding="utf-8"?>
<calcChain xmlns="http://schemas.openxmlformats.org/spreadsheetml/2006/main">
  <c r="I101" i="5"/>
  <c r="G101"/>
  <c r="H101"/>
  <c r="J101"/>
  <c r="K101"/>
  <c r="L101"/>
  <c r="M101"/>
  <c r="N101"/>
  <c r="F101"/>
  <c r="D197"/>
  <c r="E58"/>
  <c r="E56"/>
  <c r="C58"/>
  <c r="C56"/>
  <c r="B58"/>
  <c r="B56"/>
  <c r="I10" i="2"/>
  <c r="N221" i="1"/>
  <c r="O163" l="1"/>
  <c r="F74" l="1"/>
  <c r="F73"/>
  <c r="F76"/>
  <c r="F72"/>
  <c r="E76" l="1"/>
  <c r="E73"/>
  <c r="R11" i="2" l="1"/>
  <c r="D19" i="1" l="1"/>
  <c r="D193" i="5" l="1"/>
  <c r="E182"/>
  <c r="E181"/>
  <c r="E180"/>
  <c r="D178"/>
  <c r="C178"/>
  <c r="K147"/>
  <c r="F141"/>
  <c r="C141"/>
  <c r="F140"/>
  <c r="C140"/>
  <c r="G116"/>
  <c r="G115"/>
  <c r="G114"/>
  <c r="G113"/>
  <c r="G112"/>
  <c r="G111"/>
  <c r="G110"/>
  <c r="G109"/>
  <c r="G108"/>
  <c r="Q100"/>
  <c r="P100"/>
  <c r="O100"/>
  <c r="Q99"/>
  <c r="P99"/>
  <c r="O99"/>
  <c r="Q98"/>
  <c r="P98"/>
  <c r="O98"/>
  <c r="Q97"/>
  <c r="P97"/>
  <c r="O97"/>
  <c r="Q96"/>
  <c r="P96"/>
  <c r="O96"/>
  <c r="Q95"/>
  <c r="P95"/>
  <c r="O95"/>
  <c r="Q94"/>
  <c r="P94"/>
  <c r="O94"/>
  <c r="Q93"/>
  <c r="P93"/>
  <c r="O93"/>
  <c r="Q92"/>
  <c r="P92"/>
  <c r="O92"/>
  <c r="Q91"/>
  <c r="P91"/>
  <c r="O91"/>
  <c r="K84"/>
  <c r="H84"/>
  <c r="K83"/>
  <c r="H83"/>
  <c r="K82"/>
  <c r="H82"/>
  <c r="K81"/>
  <c r="H81"/>
  <c r="K76"/>
  <c r="H76"/>
  <c r="K75"/>
  <c r="H75"/>
  <c r="K74"/>
  <c r="H74"/>
  <c r="K73"/>
  <c r="H73"/>
  <c r="D54"/>
  <c r="E178" l="1"/>
  <c r="E64" i="1"/>
  <c r="A1" i="2"/>
  <c r="L1"/>
  <c r="M1"/>
  <c r="Y1"/>
  <c r="Z1"/>
  <c r="AA1"/>
  <c r="AB1"/>
  <c r="L2"/>
  <c r="M2"/>
  <c r="Z2"/>
  <c r="AA2"/>
  <c r="AB2"/>
  <c r="AC2"/>
  <c r="B6"/>
  <c r="C6" s="1"/>
  <c r="D6" s="1"/>
  <c r="G6"/>
  <c r="R7"/>
  <c r="A8"/>
  <c r="A9" s="1"/>
  <c r="A10" s="1"/>
  <c r="R8"/>
  <c r="R9"/>
  <c r="R10"/>
  <c r="R12"/>
  <c r="R13"/>
  <c r="R14"/>
  <c r="R15"/>
  <c r="R16"/>
  <c r="P197" i="1"/>
  <c r="O197"/>
  <c r="N197"/>
  <c r="M197"/>
  <c r="L197"/>
  <c r="K197"/>
  <c r="J197"/>
  <c r="I197"/>
  <c r="H197"/>
  <c r="G197"/>
  <c r="F197"/>
  <c r="E197"/>
  <c r="D197"/>
  <c r="Q174"/>
  <c r="O174"/>
  <c r="N174"/>
  <c r="M174"/>
  <c r="L174"/>
  <c r="K174"/>
  <c r="J174"/>
  <c r="I174"/>
  <c r="H174"/>
  <c r="G174"/>
  <c r="F174"/>
  <c r="E174"/>
  <c r="D174"/>
  <c r="P163"/>
  <c r="N163"/>
  <c r="M163"/>
  <c r="L163"/>
  <c r="K163"/>
  <c r="J163"/>
  <c r="I163"/>
  <c r="H163"/>
  <c r="G163"/>
  <c r="F163"/>
  <c r="E163"/>
  <c r="D163"/>
  <c r="W143"/>
  <c r="V143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D143"/>
  <c r="P120"/>
  <c r="O120"/>
  <c r="N120"/>
  <c r="M120"/>
  <c r="L120"/>
  <c r="K120"/>
  <c r="J120"/>
  <c r="I120"/>
  <c r="H120"/>
  <c r="G120"/>
  <c r="F120"/>
  <c r="E120"/>
  <c r="D120"/>
  <c r="W87"/>
  <c r="V87"/>
  <c r="T87"/>
  <c r="S87"/>
  <c r="R87"/>
  <c r="Q87"/>
  <c r="P87"/>
  <c r="O87"/>
  <c r="N87"/>
  <c r="M87"/>
  <c r="L87"/>
  <c r="K87"/>
  <c r="J87"/>
  <c r="I87"/>
  <c r="H87"/>
  <c r="G87"/>
  <c r="F87"/>
  <c r="E87"/>
  <c r="D87"/>
  <c r="U64"/>
  <c r="S64"/>
  <c r="R64"/>
  <c r="Q64"/>
  <c r="P64"/>
  <c r="O64"/>
  <c r="N64"/>
  <c r="M64"/>
  <c r="I64"/>
  <c r="H64"/>
  <c r="G64"/>
  <c r="F64"/>
  <c r="A1"/>
  <c r="M246" l="1"/>
  <c r="A11" i="2"/>
  <c r="A12" s="1"/>
  <c r="A13" s="1"/>
  <c r="A14" s="1"/>
  <c r="A15" s="1"/>
  <c r="A16" s="1"/>
</calcChain>
</file>

<file path=xl/comments1.xml><?xml version="1.0" encoding="utf-8"?>
<comments xmlns="http://schemas.openxmlformats.org/spreadsheetml/2006/main">
  <authors>
    <author>ivanovpi</author>
  </authors>
  <commentList>
    <comment ref="B16" author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Здание имеет работоспособное подключение к сети ОАО "Ростелеком"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204"/>
          </rPr>
          <t>Канал, обеспечивающий связь с ЕГИСЗ через кампусную сеть медицинской организации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204"/>
          </rPr>
          <t>Канал, обеспечивающий связь с ЕГИС, защищен межсетевым экраном WG</t>
        </r>
      </text>
    </comment>
    <comment ref="H17" authorId="0">
      <text>
        <r>
          <rPr>
            <b/>
            <sz val="9"/>
            <color indexed="81"/>
            <rFont val="Tahoma"/>
            <family val="2"/>
            <charset val="204"/>
          </rPr>
          <t>Канал, обеспечивающий связь с ЕГИС, защищен криптошлюзом HW100-HW1000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7" authorId="0">
      <text>
        <r>
          <rPr>
            <sz val="9"/>
            <color indexed="81"/>
            <rFont val="Tahoma"/>
            <family val="2"/>
            <charset val="204"/>
          </rPr>
          <t xml:space="preserve">Проверен доступ к ЕГИСЗ
</t>
        </r>
      </text>
    </comment>
    <comment ref="B69" author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69" author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91" author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91" author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24" author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24" author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47" author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47" author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67" author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67" author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78" author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78" author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02" authorId="0">
      <text>
        <r>
          <rPr>
            <b/>
            <sz val="9"/>
            <color indexed="81"/>
            <rFont val="Tahoma"/>
            <family val="2"/>
            <charset val="204"/>
          </rPr>
          <t>Все здания с ПК или потребностью в ПК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<sst xmlns="http://schemas.openxmlformats.org/spreadsheetml/2006/main" count="9299" uniqueCount="2682">
  <si>
    <t>Внимание: строки таблиц удалять и добавлять нельзя, их можно только скрыть или отобразить.</t>
  </si>
  <si>
    <t xml:space="preserve">VII. Состояние информатизации </t>
  </si>
  <si>
    <t>Контакты</t>
  </si>
  <si>
    <t>Официальный адрес электронный почты</t>
  </si>
  <si>
    <t>ФИО ответственного за информатизацию</t>
  </si>
  <si>
    <t>ФИО ответственного за организацию защиты персональных данных</t>
  </si>
  <si>
    <t>ФИО ответственного за ЕСЭД</t>
  </si>
  <si>
    <t>ФИО ответственного за выгрузку АХД</t>
  </si>
  <si>
    <t>ФИО ответственного за наполнение сайта по web-консолидации</t>
  </si>
  <si>
    <t>Адрес интернет-сайта  учреждения</t>
  </si>
  <si>
    <t>1. Телекоммуникации, штаты, компьютеры</t>
  </si>
  <si>
    <t>характеристика канала ЕГИСЗ</t>
  </si>
  <si>
    <t>Характеристика серверов</t>
  </si>
  <si>
    <t xml:space="preserve">Характеристика Интернет канала </t>
  </si>
  <si>
    <t>установлен межсетевой экран  
(1-да/0-нет)</t>
  </si>
  <si>
    <t>установлен криптошлюз  
(1-да/0-нет)</t>
  </si>
  <si>
    <t>наличие резервного канала доступа к ЕГИСЗ ЯО
(1-да/0-нет)</t>
  </si>
  <si>
    <t>провайдер резервного канала</t>
  </si>
  <si>
    <t xml:space="preserve"> тип резервного канала связи*</t>
  </si>
  <si>
    <t>скорость резервного канала, Мб</t>
  </si>
  <si>
    <t>количество</t>
  </si>
  <si>
    <t>Назначение (1-да/0-нет)</t>
  </si>
  <si>
    <t>МИС</t>
  </si>
  <si>
    <t>МИС, интегрированная с ЕГИСЗ</t>
  </si>
  <si>
    <t>PACS</t>
  </si>
  <si>
    <t>СХД</t>
  </si>
  <si>
    <t>Другое</t>
  </si>
  <si>
    <t>Прим.</t>
  </si>
  <si>
    <t>Наличие Интернета
(1-да/0-нет)</t>
  </si>
  <si>
    <t>Провайдер</t>
  </si>
  <si>
    <t xml:space="preserve"> тип канала связи*</t>
  </si>
  <si>
    <t>скорость, Мб</t>
  </si>
  <si>
    <t>Итого:</t>
  </si>
  <si>
    <t>* Тип внешнего канала связи</t>
  </si>
  <si>
    <t xml:space="preserve">(0-нет; 1-Коммутируемый (модемный); 2-Широкополосный доступ по технологии xDSL; 3-Выделенная линия (оптоволокно, витая пара); </t>
  </si>
  <si>
    <t>4-Радиодоступ (в том числе сотовый по технологии СDMA); 5-Спутниковый канал; 6- Канал до узла доступа; 7-другое)</t>
  </si>
  <si>
    <t>1.1.1 Характеристика  автоматизированных рабочих местр сотрудников стационаров (отдельно по зданиям стационара)</t>
  </si>
  <si>
    <t>Стационар</t>
  </si>
  <si>
    <t>кол-во медицинских работников (врачи+средний мед.персонал, кто должен работать с информационной системой)</t>
  </si>
  <si>
    <t xml:space="preserve">кол-во медицинских работников, которые должны иметь доступ к иЭМК </t>
  </si>
  <si>
    <t>кол-во медицинских работников, которые имеют доступ к АРМ с ЕГИСЗ**</t>
  </si>
  <si>
    <t>кол-во медицинских работников, которые имеют доступ к АРМ с МИС</t>
  </si>
  <si>
    <t>сетевые порты</t>
  </si>
  <si>
    <t>ПК (АТК) в отделенииях</t>
  </si>
  <si>
    <t>ПК (АТК) в приемном покое</t>
  </si>
  <si>
    <t>общая потребность</t>
  </si>
  <si>
    <t>факт</t>
  </si>
  <si>
    <t>в том числе с доступом к ЕГИСЗ</t>
  </si>
  <si>
    <t>кол-во АРМ на этих ПК(АТК)</t>
  </si>
  <si>
    <t>в том числе АРМ с доступом к ЕГИСЗ</t>
  </si>
  <si>
    <t>количество отделений</t>
  </si>
  <si>
    <t>МФУ</t>
  </si>
  <si>
    <t>** на одном ПК или АТК может работать несколько сотрудников со своими логинами/паролями</t>
  </si>
  <si>
    <t>1.1.2 Характеристика  автоматизированных рабочих местр сотрудников дневных стационаров (отдельно по зданиям)</t>
  </si>
  <si>
    <t xml:space="preserve">Дневной стационар </t>
  </si>
  <si>
    <t>1.1.3 Характеристика  автоматизированных рабочих местр сотрудников поликлиник (отдельно по зданиям поликлинник)</t>
  </si>
  <si>
    <t>Поликлиника</t>
  </si>
  <si>
    <t>ПК (АТК) в кабинетах</t>
  </si>
  <si>
    <t>ПК (АТК)  в регистратуре</t>
  </si>
  <si>
    <t>количество регистратур</t>
  </si>
  <si>
    <t>1.1.4 Характеристика  автоматизированных рабочих местр сотрудников АХЧ (отдельно по зданиям)</t>
  </si>
  <si>
    <t>АХЧ</t>
  </si>
  <si>
    <t>кол-во специалистов</t>
  </si>
  <si>
    <t xml:space="preserve">кол-во специалистов, которые должны иметь доступ к иЭМК </t>
  </si>
  <si>
    <t>кол-во специалистов, которые имеют доступ к АРМ с ЕГИСЗ**</t>
  </si>
  <si>
    <t>кол-во специалистов, которые имеют доступ к АРМ с МИС</t>
  </si>
  <si>
    <t xml:space="preserve">ПК (АТК) </t>
  </si>
  <si>
    <t>1.1.5 Характеристика  автоматизированных рабочих местр сотрудников отделений СМП (отдельно по зданиям)</t>
  </si>
  <si>
    <t>СМП</t>
  </si>
  <si>
    <t>кол-во бригад</t>
  </si>
  <si>
    <t xml:space="preserve">кол-во диспетчеров </t>
  </si>
  <si>
    <t>кол-во специалистов, которые имеют доступ к АРМ с СМТС**</t>
  </si>
  <si>
    <t>** СМТС - Система мониторинга транспортных средств ГЛОНАСС</t>
  </si>
  <si>
    <t>1.1.6 Характеристика  автоматизированных рабочих местр сотрудников, не вошедших в п.1.1.1 -1.1.5 (отдельно по зданиям)</t>
  </si>
  <si>
    <t>кол-во сотрудников (кто должен работать с информационной системой)</t>
  </si>
  <si>
    <t>кол-во сотрудников (кто должен работать с иЭМК)</t>
  </si>
  <si>
    <t>кол-во сотрудников, которые имеют доступ к АРМ с ЕГИСЗ**</t>
  </si>
  <si>
    <t>кол-во сотрудников, которые имеют доступ к АРМ с МИС</t>
  </si>
  <si>
    <t>1.1.7 Цифровое медицинское оборудование с возможностью хранения и передачи результатов исследований</t>
  </si>
  <si>
    <t xml:space="preserve">наименование цифрового медицинского оборудования </t>
  </si>
  <si>
    <t>Количество единиц цифрового диагностического медицинского оборудования всего</t>
  </si>
  <si>
    <t>Маммограф</t>
  </si>
  <si>
    <t>Эндоскоп</t>
  </si>
  <si>
    <t>УЗИ</t>
  </si>
  <si>
    <t>Рентген</t>
  </si>
  <si>
    <t>Флюорограф</t>
  </si>
  <si>
    <t>МРТ</t>
  </si>
  <si>
    <t>КТ</t>
  </si>
  <si>
    <t>Ангиограф</t>
  </si>
  <si>
    <t>Лабораторные анализаторы</t>
  </si>
  <si>
    <t>1.2. Затраты на информационные технологии за отчетный период</t>
  </si>
  <si>
    <t>Наименование показателя</t>
  </si>
  <si>
    <t>Всего, тыс. руб.</t>
  </si>
  <si>
    <t xml:space="preserve">Затраты на информационные технологии — всего </t>
  </si>
  <si>
    <t>в том числе:</t>
  </si>
  <si>
    <t>на приобретение вычислительной техники (включая установку и наладку)</t>
  </si>
  <si>
    <t>на приобреоение активного сетевого оборудования</t>
  </si>
  <si>
    <t>на организацию каналов связи</t>
  </si>
  <si>
    <t>на приобретение программных средств</t>
  </si>
  <si>
    <t>на оплату услуг электросвязи</t>
  </si>
  <si>
    <t xml:space="preserve">     из них на оплату доступа к Интернету</t>
  </si>
  <si>
    <t>на обучение сотрудников, связанное с развитием и использованием информационных технологий</t>
  </si>
  <si>
    <t>на оплату услуг сторонних организаций и специалистов, связанных с информационными технологиями (кроме услуг связи и обучения)</t>
  </si>
  <si>
    <t>затраты на мероприятия по защите информации</t>
  </si>
  <si>
    <t>прочие затраты на информационные технологии</t>
  </si>
  <si>
    <t xml:space="preserve">1.3. Штаты </t>
  </si>
  <si>
    <t>Кол-во ставок</t>
  </si>
  <si>
    <t>Занято ставок</t>
  </si>
  <si>
    <t>Физ. лиц</t>
  </si>
  <si>
    <t>Потребность в дополнительных ставках</t>
  </si>
  <si>
    <t>Специалист в области IT-технологий</t>
  </si>
  <si>
    <t>в т.ч. Программист</t>
  </si>
  <si>
    <t>в т.ч. Инженер по обслуживанию ПК</t>
  </si>
  <si>
    <t>в т.ч. Системный администратор</t>
  </si>
  <si>
    <t>Оператор ПК</t>
  </si>
  <si>
    <t>1.4. Сведения об уровне развития информационной и технологической инфраструктуры учреждения здравоохранения</t>
  </si>
  <si>
    <t>№</t>
  </si>
  <si>
    <t>Наименование</t>
  </si>
  <si>
    <t>в том числе не установлено</t>
  </si>
  <si>
    <t>дополнительная потребность</t>
  </si>
  <si>
    <t>общая потребность (факт+дополнительно)</t>
  </si>
  <si>
    <t>1.1.  Парк вычислительной техники и офисного оборудования медицинских учрежденийе (количество, шт)</t>
  </si>
  <si>
    <t>Настольные персональные компьютеры, всего
в том числе:</t>
  </si>
  <si>
    <t>выпуска не более 3-х летней давности</t>
  </si>
  <si>
    <t>в т.ч.не установлены</t>
  </si>
  <si>
    <t xml:space="preserve">Мобильные компьютеры  (ноутбуки) </t>
  </si>
  <si>
    <t>Серверы, всего
в том числе:</t>
  </si>
  <si>
    <t>в т.ч. выпуска не более 3-х летней давности</t>
  </si>
  <si>
    <t>в т.ч. сервер СХД (с учетом VM)</t>
  </si>
  <si>
    <t>в т.ч. подключены к ЕГИСЗ</t>
  </si>
  <si>
    <t>в т.ч. сервер PACS (с учетом VM)</t>
  </si>
  <si>
    <t>в т.ч. установлена МИС(регата,Элькор и т.д.)</t>
  </si>
  <si>
    <t>Компьютеры на основе тонкого клиента</t>
  </si>
  <si>
    <t>Инфомат(кол-во)</t>
  </si>
  <si>
    <t>Принтеры</t>
  </si>
  <si>
    <t>1.2. Телемедицина</t>
  </si>
  <si>
    <t>Количество телемедицинских абонентских пунктов (рабочих мест)</t>
  </si>
  <si>
    <t>Наличие телемедицинского комплекса (да/нет)</t>
  </si>
  <si>
    <t>Количество систем вдеоконференцсвязи</t>
  </si>
  <si>
    <t>Подключение к телемедицинскому порталу (да/нет)</t>
  </si>
  <si>
    <t>Количество телемедицинских консультаций всего</t>
  </si>
  <si>
    <t>в т.ч. количество телемедицинских консультаций через телемедицинский портал</t>
  </si>
  <si>
    <t>в т.ч. количество телемедицинских консультаций через телемедицинский комплекс</t>
  </si>
  <si>
    <t>в т.ч. количество телемедицинских консультаций с клиниками Ярославской области</t>
  </si>
  <si>
    <t>в т.ч. количество телемедицинских консультаций с Федеральными клиниками и клиниками других субъектов РФ через телемедицинский комплекс</t>
  </si>
  <si>
    <t>Количество телемедицинских конференций</t>
  </si>
  <si>
    <t xml:space="preserve">1.3. Запись на прием к врачу в электронном виде </t>
  </si>
  <si>
    <t>Количество регистратур, всего</t>
  </si>
  <si>
    <t>Адрес сайта для записи на прием к врачу через Интернет</t>
  </si>
  <si>
    <t>Количество врачей (педиатры, терапевты, гинекологи, ВОП, стоматологи), к которым организована запись на прием через интернет</t>
  </si>
  <si>
    <t>Количество врачей остальных специальностей, к которым организована запись на прием через интернет</t>
  </si>
  <si>
    <t xml:space="preserve">1.4. Характеристики доступа к сетям общего пользования </t>
  </si>
  <si>
    <t>Количество рабочих мест, подключенных к Интернету</t>
  </si>
  <si>
    <t>Количество работников учреждения здравоохранения, имеющих доступ на рабочих местах в Интернет (чел.)</t>
  </si>
  <si>
    <t>1.5 Характеристика состояние службы СМП</t>
  </si>
  <si>
    <t>Количество машин не СМП (хозяйственных, санитарных и т.д.)</t>
  </si>
  <si>
    <t>в т.ч. оснащенных системой ГЛОНАСС</t>
  </si>
  <si>
    <t>в т.ч. зарегистрированного в системе мониторинга</t>
  </si>
  <si>
    <t>Количество машин СМП</t>
  </si>
  <si>
    <t>в  т.ч. оснащенных системой ГЛОНАСС</t>
  </si>
  <si>
    <t>в т.ч. числе зарегистрированного в системе мониторинга</t>
  </si>
  <si>
    <t>Количество бортового навигационного оборудования ГЛОНАСС, снятого с транспортных средств</t>
  </si>
  <si>
    <t>Диспетчерский пункт:</t>
  </si>
  <si>
    <t>Количество ПК</t>
  </si>
  <si>
    <t>Подключен к Интернет(1-да/0-нет)</t>
  </si>
  <si>
    <t>Разработчик ПО</t>
  </si>
  <si>
    <t>Количество планшетных компьютеров</t>
  </si>
  <si>
    <t>1.6. Характеристика состояния защиты персональных данных</t>
  </si>
  <si>
    <t>Наличие модели угроз</t>
  </si>
  <si>
    <t>Количество рабочих мест с информационными системи персональных данных</t>
  </si>
  <si>
    <t>Количество аттестованых рабочих мест, где ведется обработка персональных данных</t>
  </si>
  <si>
    <t>Количество межсетевых экранов WG</t>
  </si>
  <si>
    <t>Количество резервных межсетевых экранов WG</t>
  </si>
  <si>
    <t>Количество VipNet координаторов</t>
  </si>
  <si>
    <t>Количество VipNet Client, в том числе для сетей с номерами</t>
  </si>
  <si>
    <t>7.1</t>
  </si>
  <si>
    <t>3219 (ЕГИСЗ)</t>
  </si>
  <si>
    <t>7.2</t>
  </si>
  <si>
    <t>1806 (МИАЦ)</t>
  </si>
  <si>
    <t>653 (ТФОМС)</t>
  </si>
  <si>
    <t>7.3</t>
  </si>
  <si>
    <t>1227(СБ)</t>
  </si>
  <si>
    <t>3715(Ваш номер)</t>
  </si>
  <si>
    <t>1.4. Сведения о не установленном сетевом оборудовании</t>
  </si>
  <si>
    <t>Наименование оборудования</t>
  </si>
  <si>
    <t>Кол-во</t>
  </si>
  <si>
    <t>Примечание (указать возможность передачи в другое МО)</t>
  </si>
  <si>
    <t>наличие  доступа к РС ЕГИСЗ ЯО
(1-да/0-нет)</t>
  </si>
  <si>
    <t>Наименование структурного подразделения</t>
  </si>
  <si>
    <t>Адрес адрес структурного подразделения</t>
  </si>
  <si>
    <t>в т.ч. факт</t>
  </si>
  <si>
    <t>в т.ч. с доступом к ЕГИСЗ</t>
  </si>
  <si>
    <t>общая потребность в принтерах и МФУ</t>
  </si>
  <si>
    <t>в т.ч. наличие принтеров и МФУ</t>
  </si>
  <si>
    <t>Идентификатор подразделения (из Сисиемы мониторинга)</t>
  </si>
  <si>
    <t>Подключение к РС ЕГИСЗ ЯО через кампус
(0-нет/1-да)</t>
  </si>
  <si>
    <t>количество ПК с доступа к ЕГИСЗ ЯО с использованием vipnet client</t>
  </si>
  <si>
    <t>1.1. Характеристика компьютерной сети учреждения (отдельно по зданиям - указать все здания до ФАП включительно)</t>
  </si>
  <si>
    <t>Система 112</t>
  </si>
  <si>
    <t>Количество АРМ, подключенных к системе</t>
  </si>
  <si>
    <t>Количество единиц цифрового оборудования, с которых результат исследований (заключение или изображение) передается в ИС (МИС, ЕГИСЗ ) или сохраняются в ИС, сопровождающй оборудование</t>
  </si>
  <si>
    <t>Количество исследований (за 2017 год)</t>
  </si>
  <si>
    <t>Количество исследований, результат которых (заключение или изображение) передается в ИС (МИС, ЕГИСЗ ) или сохраняются в ИС, сопровождающй оборудование</t>
  </si>
  <si>
    <t>Включено в единый реестр российских программ для ЭВМ и БД (1-Да, 0-Нет)</t>
  </si>
  <si>
    <t>Адресные данные разработчика</t>
  </si>
  <si>
    <t>Наименование разработчика</t>
  </si>
  <si>
    <t>Наличие ПДн в БД (1-Да, 0-Нет)</t>
  </si>
  <si>
    <t>Кол-во рабочих мест</t>
  </si>
  <si>
    <t>Краткая аннотация (назначение) ПС или БД</t>
  </si>
  <si>
    <t>Наименование ПС или БД</t>
  </si>
  <si>
    <t xml:space="preserve">№ </t>
  </si>
  <si>
    <r>
      <t xml:space="preserve">2.1 Прикладное программное обеспечение и базы данных </t>
    </r>
    <r>
      <rPr>
        <b/>
        <i/>
        <sz val="8"/>
        <rFont val="Arial Cyr"/>
        <family val="2"/>
        <charset val="204"/>
      </rPr>
      <t>(специализированные регистры, ПО системы ОМС, АРМы специалистов без офисного и системного ПО)</t>
    </r>
  </si>
  <si>
    <t>Количество регистратур, с возможностью записи на прием к врачу в электронном виде через другие сайты</t>
  </si>
  <si>
    <t>Количество регистратур, с возможностью записи на прием к врачу в электронном виде через ЕПГУ (интермед)</t>
  </si>
  <si>
    <t>ФИО ответственного за ведение ФРМО</t>
  </si>
  <si>
    <t>ФИО ответственного за ведение ФРМР</t>
  </si>
  <si>
    <t>Id</t>
  </si>
  <si>
    <t>Субъект РФ</t>
  </si>
  <si>
    <t>Район</t>
  </si>
  <si>
    <t>Населенный пункт.Наименование</t>
  </si>
  <si>
    <t>Проживает населения</t>
  </si>
  <si>
    <t>Проживает населения до 17 лет</t>
  </si>
  <si>
    <t>Наименование МО</t>
  </si>
  <si>
    <t>Наименование подразделения</t>
  </si>
  <si>
    <t>Тип МО</t>
  </si>
  <si>
    <t>Общий тип МО</t>
  </si>
  <si>
    <t>Уровень учреждения</t>
  </si>
  <si>
    <t>Адрес МО.Улица</t>
  </si>
  <si>
    <t>Адрес МО.Дом</t>
  </si>
  <si>
    <t>Тип подключения</t>
  </si>
  <si>
    <t>Ширина канала</t>
  </si>
  <si>
    <t>Выделено</t>
  </si>
  <si>
    <t>Статус</t>
  </si>
  <si>
    <t>3172127_6313f90c-e03c-44cb-8721-c522709cf8b7</t>
  </si>
  <si>
    <t>Ярославская область</t>
  </si>
  <si>
    <t>Ярославский район</t>
  </si>
  <si>
    <t>Ширинье</t>
  </si>
  <si>
    <t>Ширинский ФАП</t>
  </si>
  <si>
    <t>Фельдшерско-акушерский пункт</t>
  </si>
  <si>
    <t>ФАП</t>
  </si>
  <si>
    <t>Обособленное подразделение</t>
  </si>
  <si>
    <t>Мира</t>
  </si>
  <si>
    <t>7</t>
  </si>
  <si>
    <t>Доступ отсутствует</t>
  </si>
  <si>
    <t/>
  </si>
  <si>
    <t>Эксплуатация сети</t>
  </si>
  <si>
    <t>3172113_8334b212-5bd2-473c-9f1a-6e0d265d3d2c</t>
  </si>
  <si>
    <t>Рыбинский район</t>
  </si>
  <si>
    <t>Шлыково</t>
  </si>
  <si>
    <t>Шлыковский ФАП</t>
  </si>
  <si>
    <t>24</t>
  </si>
  <si>
    <t>3172127_d9f53e72-525f-4f6a-9f34-0ff5e9040499</t>
  </si>
  <si>
    <t>Спас-Виталий</t>
  </si>
  <si>
    <t>Амбулатория села Спас-Виталий</t>
  </si>
  <si>
    <t>Амбулатория, в том числе врачебная</t>
  </si>
  <si>
    <t>16</t>
  </si>
  <si>
    <t>Оптика</t>
  </si>
  <si>
    <t>Построение сети</t>
  </si>
  <si>
    <t>3172103_dad19e60-6481-4e15-8993-13ae036ed2a3</t>
  </si>
  <si>
    <t>Гаврилов-Ямский район</t>
  </si>
  <si>
    <t>Пружинино</t>
  </si>
  <si>
    <t>Пружининский ФАП</t>
  </si>
  <si>
    <t>Центральная</t>
  </si>
  <si>
    <t>47</t>
  </si>
  <si>
    <t>3172103_622c2501-4dcf-4cc5-bb78-dd2ed6be8436</t>
  </si>
  <si>
    <t>Шопша</t>
  </si>
  <si>
    <t>Шопшинская амбулатория</t>
  </si>
  <si>
    <t>5</t>
  </si>
  <si>
    <t>DSL</t>
  </si>
  <si>
    <t>Ростелеком</t>
  </si>
  <si>
    <t>3172111_47c05cf5-2c4b-4a14-bd84-34e0423be0b1</t>
  </si>
  <si>
    <t>Пошехонский район</t>
  </si>
  <si>
    <t>Белое</t>
  </si>
  <si>
    <t>Белосельский ФАП</t>
  </si>
  <si>
    <t>Федоровская</t>
  </si>
  <si>
    <t>41</t>
  </si>
  <si>
    <t>3172101_4f0aad48-2fe0-4cb2-8674-6c76117d42c2</t>
  </si>
  <si>
    <t>Борисоглебский район</t>
  </si>
  <si>
    <t>Титово (Яковцевская с/а)</t>
  </si>
  <si>
    <t>Титовский  ФАП</t>
  </si>
  <si>
    <t>Школьная</t>
  </si>
  <si>
    <t>4</t>
  </si>
  <si>
    <t>3172116_a383e762-df2c-40c3-b499-1be26d71c7bd</t>
  </si>
  <si>
    <t>Угличский район</t>
  </si>
  <si>
    <t>Ложкино (Головинское с/п)</t>
  </si>
  <si>
    <t>Терютинский  фельдшерско-акушерский пункт</t>
  </si>
  <si>
    <t>3172097_21293a7f-0a9e-4392-a703-7800f01733d8</t>
  </si>
  <si>
    <t>Город Ярославль</t>
  </si>
  <si>
    <t>Ярославль</t>
  </si>
  <si>
    <t>ГБУЗ ЯО Станция скорой медицинской помощи</t>
  </si>
  <si>
    <t>станция скорой медицинской помощи</t>
  </si>
  <si>
    <t>Станция СМП</t>
  </si>
  <si>
    <t>Ляпидевского</t>
  </si>
  <si>
    <t>18</t>
  </si>
  <si>
    <t>3172114_703c6346-ebf2-43f7-a2c8-c30c3239cf2c</t>
  </si>
  <si>
    <t>Тутаевский район</t>
  </si>
  <si>
    <t>Богдановка</t>
  </si>
  <si>
    <t>Богдановский фельдшерско-акушерский пункт</t>
  </si>
  <si>
    <t>3172111_98b39eb2-a821-426c-962d-96ee7ccbdb8f</t>
  </si>
  <si>
    <t>Крестцы</t>
  </si>
  <si>
    <t>Крестцовский ФАП</t>
  </si>
  <si>
    <t>1</t>
  </si>
  <si>
    <t>3172113_3d6f0d4d-7c89-4839-a0bb-99b5c65266bb</t>
  </si>
  <si>
    <t>Рыбинск</t>
  </si>
  <si>
    <t>ГУЗ ЯО "Городская поликлиника № 3 им. Н.А. Семашко"</t>
  </si>
  <si>
    <t>Больница (в том числе детская)</t>
  </si>
  <si>
    <t>Больница</t>
  </si>
  <si>
    <t>Гоголя</t>
  </si>
  <si>
    <t>35</t>
  </si>
  <si>
    <t>3172097_554d02aa-a340-4c1a-86a9-9fc820ac04f1</t>
  </si>
  <si>
    <t>ГУЗ ЯО "Детская поликлиника № 3". ЛПО № 4</t>
  </si>
  <si>
    <t>Поликлиники (в том числе детские), а также поликлиники государственной и муниципальной систем здравоохранения</t>
  </si>
  <si>
    <t>Норский 2-й</t>
  </si>
  <si>
    <t>9</t>
  </si>
  <si>
    <t>3172102_44eeba46-6ad3-4b37-bdf8-97460a2d216c</t>
  </si>
  <si>
    <t>Брейтовский район</t>
  </si>
  <si>
    <t>Брейтово</t>
  </si>
  <si>
    <t>ГУЗ ЯО "Брейтовская ЦРБ"</t>
  </si>
  <si>
    <t>Головное учреждение</t>
  </si>
  <si>
    <t>Республиканская</t>
  </si>
  <si>
    <t>35 А</t>
  </si>
  <si>
    <t>Модернизация сети</t>
  </si>
  <si>
    <t>3172112_892a0018-3b7a-40c2-b4fa-a37b3b3acec5</t>
  </si>
  <si>
    <t>Ростовский район</t>
  </si>
  <si>
    <t>Хмельники</t>
  </si>
  <si>
    <t>Хмельниковский ФАП</t>
  </si>
  <si>
    <t>Заводская</t>
  </si>
  <si>
    <t>48</t>
  </si>
  <si>
    <t>3172111_1434b8d5-20d0-42b9-a692-e17d4f428ad0</t>
  </si>
  <si>
    <t>Плосково (Федорковский с/о)</t>
  </si>
  <si>
    <t>Федорковский Фап</t>
  </si>
  <si>
    <t>3172097_de7e3ea8-ba3f-4935-818b-bb9db47b710b</t>
  </si>
  <si>
    <t>ГУЗ ЯО КБ №8. Поликлиника №1</t>
  </si>
  <si>
    <t>консультативно-диагностическая поликлиника, в том числе детская</t>
  </si>
  <si>
    <t>Московский</t>
  </si>
  <si>
    <t>43/10</t>
  </si>
  <si>
    <t>3172101_7eb453e6-364e-499e-851d-0850d211c204</t>
  </si>
  <si>
    <t>Щурово</t>
  </si>
  <si>
    <t>Щуровский ФАП</t>
  </si>
  <si>
    <t>Транспортная</t>
  </si>
  <si>
    <t>14</t>
  </si>
  <si>
    <t>3172113_027c81ba-56be-4907-9004-4873177a9748</t>
  </si>
  <si>
    <t>ГБУЗ ЯО "Городская больница № 1"</t>
  </si>
  <si>
    <t>Солнечная</t>
  </si>
  <si>
    <t>57</t>
  </si>
  <si>
    <t>Ател</t>
  </si>
  <si>
    <t>3172097_d3d50499-2734-4977-9774-2e7b367abccd</t>
  </si>
  <si>
    <t>ГАУЗ ЯО "КБ № 2". Профосмотровое отделение</t>
  </si>
  <si>
    <t>Большая Техническая</t>
  </si>
  <si>
    <t>8</t>
  </si>
  <si>
    <t>Ярнет</t>
  </si>
  <si>
    <t>3172112_63522cb7-b7c4-41c0-83f7-bcf173864668</t>
  </si>
  <si>
    <t>Ростов</t>
  </si>
  <si>
    <t>Инфекционный корпус</t>
  </si>
  <si>
    <t>Радищева</t>
  </si>
  <si>
    <t>24а</t>
  </si>
  <si>
    <t>3172127_47abc242-42c9-4511-a2e1-81429927d874</t>
  </si>
  <si>
    <t>Кузнечиха</t>
  </si>
  <si>
    <t>Отделение №2 Кузнечихинской амбулатории</t>
  </si>
  <si>
    <t>3172108_38a37f3e-2aab-4881-a494-5f2e9cd95807</t>
  </si>
  <si>
    <t>Некрасовский район</t>
  </si>
  <si>
    <t>Красный Профинтерн</t>
  </si>
  <si>
    <t>Поликлиника р.п. Красный Профинтерн</t>
  </si>
  <si>
    <t>Набережная</t>
  </si>
  <si>
    <t>3172107_e3754888-1653-4fcb-9d88-fa2370bf4215</t>
  </si>
  <si>
    <t>Некоузский район</t>
  </si>
  <si>
    <t>Воскресенское (Октябрьское с/п)</t>
  </si>
  <si>
    <t>Воскресенский ФАП</t>
  </si>
  <si>
    <t>72</t>
  </si>
  <si>
    <t>3172113_bb016449-6a05-407b-a66b-2d4e30b2306b</t>
  </si>
  <si>
    <t>Женская консультация</t>
  </si>
  <si>
    <t>Свободы</t>
  </si>
  <si>
    <t>4а</t>
  </si>
  <si>
    <t>3172113_1deb8bb5-9288-4f91-8efd-1f1e866a0df8</t>
  </si>
  <si>
    <t>Женская консультация № 1</t>
  </si>
  <si>
    <t>50 лет ВЛКСМ</t>
  </si>
  <si>
    <t>54</t>
  </si>
  <si>
    <t>3172097_df4b4be4-5fe4-4b31-9f6f-53861aa20543</t>
  </si>
  <si>
    <t>ГБУЗ ЯО "Клиническая больница № 1". Здравпункт</t>
  </si>
  <si>
    <t>Фельдшерский пункт</t>
  </si>
  <si>
    <t>ФП</t>
  </si>
  <si>
    <t>Тутаевское</t>
  </si>
  <si>
    <t>31а</t>
  </si>
  <si>
    <t>3172112_fc4e0892-912c-443a-af33-bf57b062fd01</t>
  </si>
  <si>
    <t>Васильково</t>
  </si>
  <si>
    <t>Васильковский ФАП</t>
  </si>
  <si>
    <t>45</t>
  </si>
  <si>
    <t>3172116_7fb0e8c8-fe86-47bb-8083-7d1c1a57ee68</t>
  </si>
  <si>
    <t>Углич</t>
  </si>
  <si>
    <t>Центральная амбулатория</t>
  </si>
  <si>
    <t>Ленина</t>
  </si>
  <si>
    <t>3172113_d49571e5-5b44-4cec-bb99-70f6e50fa062</t>
  </si>
  <si>
    <t>Колышкина</t>
  </si>
  <si>
    <t>19</t>
  </si>
  <si>
    <t>3172111_b3052202-5884-4f3b-9c83-eb4fdbefaf6a</t>
  </si>
  <si>
    <t>Тайбузино</t>
  </si>
  <si>
    <t>Тайбузинский ФАП</t>
  </si>
  <si>
    <t>11</t>
  </si>
  <si>
    <t>3172113_177615c0-5a99-44b5-b813-799a1514d714</t>
  </si>
  <si>
    <t>Тихменево</t>
  </si>
  <si>
    <t>Тихменевская амбулатория</t>
  </si>
  <si>
    <t>Тугаринова</t>
  </si>
  <si>
    <t>22</t>
  </si>
  <si>
    <t>3172097_f211937e-6f8f-492d-96c2-0e3872155acd</t>
  </si>
  <si>
    <t>Урицкого</t>
  </si>
  <si>
    <t>10 (пом. 1 этажа №№ 1-38)</t>
  </si>
  <si>
    <t>3172113_e9c2294f-2a33-47c0-9375-24f7353b9a36</t>
  </si>
  <si>
    <t>Максима Горького</t>
  </si>
  <si>
    <t>58</t>
  </si>
  <si>
    <t>3172097_dc5c3ab0-3243-4fd9-a726-3fd5ae93b994</t>
  </si>
  <si>
    <t>ГБУЗ ЯОКГВВ - международный центр по проблемам пожилых людей Здоровое долголетие</t>
  </si>
  <si>
    <t>гериатрический центр</t>
  </si>
  <si>
    <t>Угличская</t>
  </si>
  <si>
    <t>40</t>
  </si>
  <si>
    <t>ООО "Нетис Телеком"</t>
  </si>
  <si>
    <t>3172112_7a5a06f3-e1ec-4f46-954e-4f025da20604</t>
  </si>
  <si>
    <t>Поречье-Рыбное</t>
  </si>
  <si>
    <t>Ростовская ЦРБ, дом сестринского ухода</t>
  </si>
  <si>
    <t>Хоспис</t>
  </si>
  <si>
    <t>Учреждения особого типа</t>
  </si>
  <si>
    <t>Структурное подразделение</t>
  </si>
  <si>
    <t>Кирова</t>
  </si>
  <si>
    <t>53</t>
  </si>
  <si>
    <t>3172127_573deb68-db88-463e-8887-b82b2aea2088</t>
  </si>
  <si>
    <t>Глебовское</t>
  </si>
  <si>
    <t>Глебовский ФАП</t>
  </si>
  <si>
    <t>Строителей</t>
  </si>
  <si>
    <t>9а</t>
  </si>
  <si>
    <t>3172116_51c14780-9e15-40ea-b060-2471b85d8d2a</t>
  </si>
  <si>
    <t>Воздвиженское</t>
  </si>
  <si>
    <t>Воздвиженский фельдшерско-акушерский пункт</t>
  </si>
  <si>
    <t>3172113_658f1469-433a-4eff-85d1-c0d2f2105985</t>
  </si>
  <si>
    <t>Юбилейный</t>
  </si>
  <si>
    <t>Макаровский ФАП</t>
  </si>
  <si>
    <t>3172116_a257bb05-dade-45fe-a3c6-2af4be0351ec</t>
  </si>
  <si>
    <t>Воскресенское</t>
  </si>
  <si>
    <t>Шубинский фельдшерско-акушерский пункт</t>
  </si>
  <si>
    <t>3172101_d627ea59-9dc0-4da5-8494-398ab51a6de3</t>
  </si>
  <si>
    <t>Яковцево</t>
  </si>
  <si>
    <t>Булаковский ФАП</t>
  </si>
  <si>
    <t>Елисеевский</t>
  </si>
  <si>
    <t>3172111_ec961f67-326f-49a2-9afe-9a68607f07ea</t>
  </si>
  <si>
    <t>Благодать</t>
  </si>
  <si>
    <t>Трушковский ФАП</t>
  </si>
  <si>
    <t>3172127_c29c1f03-0f23-4302-9602-b8417f023d8b</t>
  </si>
  <si>
    <t>Курба</t>
  </si>
  <si>
    <t>Курбская амбулатория</t>
  </si>
  <si>
    <t>Советская</t>
  </si>
  <si>
    <t>6</t>
  </si>
  <si>
    <t>3172108_4d00216c-6bd5-4315-902f-da881e6d9398</t>
  </si>
  <si>
    <t>Грешнево</t>
  </si>
  <si>
    <t>Аббакумцевский ФАП</t>
  </si>
  <si>
    <t>Юности</t>
  </si>
  <si>
    <t>3172116_fcab23e6-ec59-422c-a0b6-b5577efbf5c6</t>
  </si>
  <si>
    <t>Покровское</t>
  </si>
  <si>
    <t>Покровская амбулатория</t>
  </si>
  <si>
    <t>1а</t>
  </si>
  <si>
    <t>3172103_c6945e15-b38c-4f0c-b7b9-d7338a602e18</t>
  </si>
  <si>
    <t>Заячий-Холм</t>
  </si>
  <si>
    <t>Заячье-Холмский ФАП</t>
  </si>
  <si>
    <t>3172113_c5b7e21e-86f5-4e57-9f85-39b1e82ce128</t>
  </si>
  <si>
    <t>ГБУЗ ЯО "Областной врачебно-физкультурный диспансер"</t>
  </si>
  <si>
    <t>врачебно-физкультурный диспансер</t>
  </si>
  <si>
    <t>Серова</t>
  </si>
  <si>
    <t>17</t>
  </si>
  <si>
    <t>3172113_75314d5b-e204-49f0-9f4d-cb4b48c7fcab</t>
  </si>
  <si>
    <t>Детская поликлиника № 1, филиал</t>
  </si>
  <si>
    <t>Лосевская</t>
  </si>
  <si>
    <t>21а</t>
  </si>
  <si>
    <t>3172097_261dbb05-b4e1-4f7d-b720-efcff37e275d</t>
  </si>
  <si>
    <t>ГБУЗ ЯО Областной перинатальный центр</t>
  </si>
  <si>
    <t>перинатальный центр</t>
  </si>
  <si>
    <t>31в</t>
  </si>
  <si>
    <t>МТС</t>
  </si>
  <si>
    <t>3172112_89b8fc54-da12-45fa-aebb-aa41ebc4531c</t>
  </si>
  <si>
    <t>Шурскол</t>
  </si>
  <si>
    <t>Шурскольская амбулатория</t>
  </si>
  <si>
    <t>Парковая</t>
  </si>
  <si>
    <t>3172103_a60e7eba-bba8-440d-bc16-6f9d72e6a2e5</t>
  </si>
  <si>
    <t>Плотина</t>
  </si>
  <si>
    <t>Плотинский ФАП</t>
  </si>
  <si>
    <t>Молодежная</t>
  </si>
  <si>
    <t>2</t>
  </si>
  <si>
    <t>3172097_b1120bff-f738-4413-81c5-558cc7bb89ad</t>
  </si>
  <si>
    <t>ГУЗ ЯО "Больница № 7"</t>
  </si>
  <si>
    <t>Здоровья</t>
  </si>
  <si>
    <t>10</t>
  </si>
  <si>
    <t>ООО "Гранат"</t>
  </si>
  <si>
    <t>3172097_0b7957c3-68f5-4e93-9f62-054cd85ec8d8</t>
  </si>
  <si>
    <t>Октября</t>
  </si>
  <si>
    <t>52</t>
  </si>
  <si>
    <t>3172102_db93a7be-237e-4838-a027-4027b16c7e23</t>
  </si>
  <si>
    <t>35 Ж</t>
  </si>
  <si>
    <t>3172097_c19c1b1d-62a9-4990-a999-30d852a6b416</t>
  </si>
  <si>
    <t>ГАУЗ ЯО Стоматологическая поликлиника № 3</t>
  </si>
  <si>
    <t>стоматологическая поликлиника, в том числе детская</t>
  </si>
  <si>
    <t>2/55а</t>
  </si>
  <si>
    <t>3172100_ffbfe5ed-132e-4018-a3a8-676dfbe04c05</t>
  </si>
  <si>
    <t>Большесельский район</t>
  </si>
  <si>
    <t>Варегово (Вареговский с/с)</t>
  </si>
  <si>
    <t>Вареговская амбулатория</t>
  </si>
  <si>
    <t>Новый Путь</t>
  </si>
  <si>
    <t>22а</t>
  </si>
  <si>
    <t>3172097_ecd2c63a-fe13-47c9-9268-3c6f49dec422</t>
  </si>
  <si>
    <t>ГУЗ ЯО "Больница № 7". Кабинет врача  общей практики</t>
  </si>
  <si>
    <t>центр общей врачебной практики (семейной медицины)</t>
  </si>
  <si>
    <t>62</t>
  </si>
  <si>
    <t>3172104_9b60e6bc-56cc-4f7a-9280-0092bbba6c30</t>
  </si>
  <si>
    <t>Даниловский район</t>
  </si>
  <si>
    <t>Трофимово</t>
  </si>
  <si>
    <t>3172097_74f10f73-9c20-49ed-9dc8-59aec36ca1ed</t>
  </si>
  <si>
    <t>ГАУЗ ЯО "КБ № 2". Детская поликлиника</t>
  </si>
  <si>
    <t>Судостроителей</t>
  </si>
  <si>
    <t>25</t>
  </si>
  <si>
    <t>3172104_09c4dc0d-eef3-42d7-9067-f87486413f20</t>
  </si>
  <si>
    <t>Федурино</t>
  </si>
  <si>
    <t>Покровская</t>
  </si>
  <si>
    <t>3172111_fcf7b2f8-3724-4f45-b9b7-2e008ba9965a</t>
  </si>
  <si>
    <t>Яковлевское (Ленинский с/о)</t>
  </si>
  <si>
    <t>Ленинский ФАП</t>
  </si>
  <si>
    <t>Административная</t>
  </si>
  <si>
    <t>3172097_6f0b6c1b-3e98-4538-abcf-a1c000e7d012</t>
  </si>
  <si>
    <t>ГБУЗ ЯО Областная детская клиническая больница</t>
  </si>
  <si>
    <t>27</t>
  </si>
  <si>
    <t>ООО "ИТ-Ярославль"</t>
  </si>
  <si>
    <t>3172113_ae6acbcc-14bb-4516-8065-de94c64caf8b</t>
  </si>
  <si>
    <t>ГУЗ ЯО Рыбинская стоматологическая поликлиника</t>
  </si>
  <si>
    <t>Яна Гуса</t>
  </si>
  <si>
    <t>3</t>
  </si>
  <si>
    <t>3172114_0c6e2ce8-77a5-4571-a575-5e410687ecd5</t>
  </si>
  <si>
    <t>Верещагино</t>
  </si>
  <si>
    <t>Верещагинский фельдшерско-акушерский пункт</t>
  </si>
  <si>
    <t>26</t>
  </si>
  <si>
    <t>3172127_86969b1f-9141-48dd-9a90-019773c32f04</t>
  </si>
  <si>
    <t>Лесная Поляна</t>
  </si>
  <si>
    <t>Отделение №1 Кузнечихинской амбулатории</t>
  </si>
  <si>
    <t>42</t>
  </si>
  <si>
    <t>3172097_9468058c-b4ce-4cbe-acb9-deef1a67dcb4</t>
  </si>
  <si>
    <t>ГОУ СПО Ярославской области "Ярославский медицинский колледж"</t>
  </si>
  <si>
    <t>Медицинские организации особого типа</t>
  </si>
  <si>
    <t>Яковлевская</t>
  </si>
  <si>
    <t>3172113_8c4c40e8-681e-4ec0-b560-e4dae5a3a5f6</t>
  </si>
  <si>
    <t>Центр здоровья</t>
  </si>
  <si>
    <t>центр здоровья</t>
  </si>
  <si>
    <t>3172116_3ece2608-650a-4bfa-b8e2-aae752141caf</t>
  </si>
  <si>
    <t>Бурмасово</t>
  </si>
  <si>
    <t>Спасский  фельдшерско-акушерский пункт</t>
  </si>
  <si>
    <t>3172097_78b61f28-08d4-465b-b587-004dc1737a94</t>
  </si>
  <si>
    <t>ГУЗ ЯО Клиническая больница № 8 Офис врача общей практики</t>
  </si>
  <si>
    <t>Ньютона</t>
  </si>
  <si>
    <t>65</t>
  </si>
  <si>
    <t>3172097_10841f7d-f187-462d-aa24-af0c8a6bab18</t>
  </si>
  <si>
    <t>63 к 2</t>
  </si>
  <si>
    <t>3172097_c1113a1a-c587-4ae6-88f9-98de7f82514c</t>
  </si>
  <si>
    <t>ГАУЗ ЯО "КБ № 2". Женская консультация</t>
  </si>
  <si>
    <t>Индустриальная</t>
  </si>
  <si>
    <t>21</t>
  </si>
  <si>
    <t>3172127_4bcce4c2-c8f9-4e73-857b-eb802d91476c</t>
  </si>
  <si>
    <t>Спасское</t>
  </si>
  <si>
    <t>ГБУЗ ЯО ЯОКПБ. Стационарные психиатрические отделения 22, 23,25,26</t>
  </si>
  <si>
    <t>психиатрическая больница, в том числе детская</t>
  </si>
  <si>
    <t>29</t>
  </si>
  <si>
    <t>3172116_3a08bcb6-5f61-45fe-b0ea-fc2736a638d7</t>
  </si>
  <si>
    <t>Ефремово</t>
  </si>
  <si>
    <t>Ефремовский фельдшерско-акушерский пункт</t>
  </si>
  <si>
    <t>3172110_c920d26a-f8d7-45c6-8cd1-cbea5f610cf5</t>
  </si>
  <si>
    <t>Переславский район</t>
  </si>
  <si>
    <t>Дубровицы</t>
  </si>
  <si>
    <t>Дубровицкий ФАП</t>
  </si>
  <si>
    <t>Крутец</t>
  </si>
  <si>
    <t>3172107_c6af800f-3a0d-4eb9-9956-045b7b1b86d7</t>
  </si>
  <si>
    <t>Волга</t>
  </si>
  <si>
    <t>Волжская амбулатория</t>
  </si>
  <si>
    <t>Больничный</t>
  </si>
  <si>
    <t>3172112_7d65647d-5b05-468e-8133-d7e1356e079e</t>
  </si>
  <si>
    <t>Горный</t>
  </si>
  <si>
    <t>ФАП п. Горный</t>
  </si>
  <si>
    <t>3172116_4aec69dd-3d64-4625-b03c-82945423577f</t>
  </si>
  <si>
    <t>Отделение скорой медицинской помощи</t>
  </si>
  <si>
    <t>Селивановский</t>
  </si>
  <si>
    <t>7а</t>
  </si>
  <si>
    <t>3172111_1c24d276-f540-412d-9c58-e0b3df383346</t>
  </si>
  <si>
    <t>Тимино</t>
  </si>
  <si>
    <t>Тиминский ФАП</t>
  </si>
  <si>
    <t>Запрудная</t>
  </si>
  <si>
    <t>3172097_59d593c6-aa86-4b3d-8bbf-bcddfa8cae36</t>
  </si>
  <si>
    <t>Гагарина</t>
  </si>
  <si>
    <t>3172097_67786934-49db-4c83-9a54-851caa2b4fd0</t>
  </si>
  <si>
    <t>ГБУЗ ЯО Областной кожно-венерологический диспансер</t>
  </si>
  <si>
    <t>кожно-венерологический диспансер</t>
  </si>
  <si>
    <t>Диспансер</t>
  </si>
  <si>
    <t>95а</t>
  </si>
  <si>
    <t>3172104_c51f930f-34c7-4421-b542-b1c5abd41f7c</t>
  </si>
  <si>
    <t>Мишутино (Тороповская с/а)</t>
  </si>
  <si>
    <t>Торговая</t>
  </si>
  <si>
    <t>3172097_951fc9ac-6953-4564-b17f-499e17ffa048</t>
  </si>
  <si>
    <t>ГБУЗ ЯО "Клиническая больница № 3". Отделение врачей общей практики № 2</t>
  </si>
  <si>
    <t>Доброхотова</t>
  </si>
  <si>
    <t>3172097_357e51ee-ad0e-493f-bfe4-ca03746872a5</t>
  </si>
  <si>
    <t>ГКУЗ ЯО "Областной специализированный дом ребенка № 1"</t>
  </si>
  <si>
    <t>Дом ребенка, в том числе специализированный</t>
  </si>
  <si>
    <t>Моховая</t>
  </si>
  <si>
    <t>3172106_2b36b6ef-d334-4520-8397-2619273c091a</t>
  </si>
  <si>
    <t>Мышкинский район</t>
  </si>
  <si>
    <t>Мышкин</t>
  </si>
  <si>
    <t xml:space="preserve">ГУЗ ЯО "ЦРБ им. Д.Л.Соколова </t>
  </si>
  <si>
    <t>Самкова</t>
  </si>
  <si>
    <t>Яртелесеть</t>
  </si>
  <si>
    <t>3172113_c09f33e4-7e25-4718-b2ec-93332d41ad46</t>
  </si>
  <si>
    <t>Травматологический пункт</t>
  </si>
  <si>
    <t>Больница скорой медицинской помощи</t>
  </si>
  <si>
    <t>Куйбышева</t>
  </si>
  <si>
    <t>3172112_713612ba-4cc0-4ff6-9d47-e2478c1a98c3</t>
  </si>
  <si>
    <t>Ростовское районное отделение ГУЗ ЯО "ЯОБСМЭ"</t>
  </si>
  <si>
    <t>Бюро судебно-медицинской экспертизы</t>
  </si>
  <si>
    <t>Ленинская</t>
  </si>
  <si>
    <t>3172113_38b20528-5113-4dc0-9d9c-a07228b6a962</t>
  </si>
  <si>
    <t>Октябрьский</t>
  </si>
  <si>
    <t>Октябрьская амбулатория</t>
  </si>
  <si>
    <t>33</t>
  </si>
  <si>
    <t>3172111_dcd104d7-0276-456a-8085-3343d790b8e1</t>
  </si>
  <si>
    <t>Владычное</t>
  </si>
  <si>
    <t>Владыченская врачебная амбулатория</t>
  </si>
  <si>
    <t>Пошехонская</t>
  </si>
  <si>
    <t>3172114_b1246a82-24bc-44dd-9664-1a403255d059</t>
  </si>
  <si>
    <t>Столбищи</t>
  </si>
  <si>
    <t>Столбищенский фельдшерско-акушерский пункт</t>
  </si>
  <si>
    <t>13</t>
  </si>
  <si>
    <t>3172113_394ab4ed-31a8-4235-8028-cadfbbb5e32b</t>
  </si>
  <si>
    <t>ГУЗ ЯО "Городская больница №6"</t>
  </si>
  <si>
    <t>63 (к 6а, 9-12, 43, 102, 139)</t>
  </si>
  <si>
    <t>3172116_c88ef5af-01eb-4796-bda4-8883356edce6</t>
  </si>
  <si>
    <t>Стоматологическая поликлиника</t>
  </si>
  <si>
    <t>Победы</t>
  </si>
  <si>
    <t>3172102_bb9fd4f4-2475-48dd-b96b-55e3fcce64f6</t>
  </si>
  <si>
    <t>Малый Липовец</t>
  </si>
  <si>
    <t>Мало-Липовецкий ФАП</t>
  </si>
  <si>
    <t>3172112_f55b3945-114f-4c83-a372-b47cbb2dc26a</t>
  </si>
  <si>
    <t>Татищев Погост</t>
  </si>
  <si>
    <t>Татищевский ФАП</t>
  </si>
  <si>
    <t>129</t>
  </si>
  <si>
    <t>3172109_44504c41-0e41-4159-a897-d9c89a0c21ef</t>
  </si>
  <si>
    <t>Первомайский район</t>
  </si>
  <si>
    <t>Никола-Ухтома</t>
  </si>
  <si>
    <t>Николо-Ухтомский ФАП</t>
  </si>
  <si>
    <t>3172104_d3e7084e-27f9-4005-b9ac-11bd3518a222</t>
  </si>
  <si>
    <t>Данилов</t>
  </si>
  <si>
    <t>ГБУЗ ЯО Даниловская ЦРБ</t>
  </si>
  <si>
    <t>Карла Маркса</t>
  </si>
  <si>
    <t>64</t>
  </si>
  <si>
    <t>Яртелесервис</t>
  </si>
  <si>
    <t>3172097_18f12948-e219-41ca-89d9-8014c72c1e81</t>
  </si>
  <si>
    <t>ГБУЗ ЯО "Областная клиническая туберкулезная больница"</t>
  </si>
  <si>
    <t>туберкулезная больница, в том числе детская</t>
  </si>
  <si>
    <t>Собинова</t>
  </si>
  <si>
    <t>43</t>
  </si>
  <si>
    <t>ООО "Транстелеком"</t>
  </si>
  <si>
    <t>3172113_d1dac691-1ca4-4220-b0bc-e2e0c16dafb5</t>
  </si>
  <si>
    <t xml:space="preserve">ГУЗ ЯО "Городская больница №6" </t>
  </si>
  <si>
    <t>3172127_bab4e3b2-67ef-4f54-bcb7-8b55be77ef3b</t>
  </si>
  <si>
    <t>Сарафоново</t>
  </si>
  <si>
    <t>Сарафоновская амбулатория</t>
  </si>
  <si>
    <t>3172104_53c3bf32-46f7-4c43-950d-f7aabd39a058</t>
  </si>
  <si>
    <t>Козлово (Середская с/а)</t>
  </si>
  <si>
    <t>Южная</t>
  </si>
  <si>
    <t>3172116_03b20eff-5d8a-41d0-af4f-62a9284b0b4e</t>
  </si>
  <si>
    <t>Нефедьево (Улейминское с/п)</t>
  </si>
  <si>
    <t>Нефедьевский фельдшерско-акушерский пункт</t>
  </si>
  <si>
    <t>3172127_99c333e2-9ba3-4f15-a023-0689b187d064</t>
  </si>
  <si>
    <t>Пестрецово</t>
  </si>
  <si>
    <t>Пестрецовский ФАП</t>
  </si>
  <si>
    <t>3172127_049d6685-7e4b-4b01-bb40-c5eaa2a6c46b</t>
  </si>
  <si>
    <t>Нагорный</t>
  </si>
  <si>
    <t>ГАУ Ярославской области "Клиническая больница № 2"</t>
  </si>
  <si>
    <t>3172109_d9413940-8079-46f6-9497-857b2d8bf333</t>
  </si>
  <si>
    <t>Менчаково</t>
  </si>
  <si>
    <t>Менчаковский ФАП</t>
  </si>
  <si>
    <t>3172105_1da5c635-2ffa-4493-8d3c-65c04d7afc0e</t>
  </si>
  <si>
    <t>Любимский район</t>
  </si>
  <si>
    <t>Страшево</t>
  </si>
  <si>
    <t>Страшевcкий ФАП</t>
  </si>
  <si>
    <t>Трудовая</t>
  </si>
  <si>
    <t>19/2</t>
  </si>
  <si>
    <t>3172104_19adbbf3-1702-4983-9096-b35b07609ab8</t>
  </si>
  <si>
    <t>Горушка</t>
  </si>
  <si>
    <t>Вахтинское</t>
  </si>
  <si>
    <t>3172127_3bc606b0-5b27-4b5d-8b59-4639ba76d5e7</t>
  </si>
  <si>
    <t>Тенино</t>
  </si>
  <si>
    <t>Бекреневский ФАП</t>
  </si>
  <si>
    <t>3172105_09ab419e-4efa-4e6d-ab6e-f72fbb8460c3</t>
  </si>
  <si>
    <t>Соколиный</t>
  </si>
  <si>
    <t>Соколиный ФАП</t>
  </si>
  <si>
    <t>3172109_0ebfafab-e182-4a0e-b177-468a281b47c0</t>
  </si>
  <si>
    <t>Костромка</t>
  </si>
  <si>
    <t>Костромковский ФАП</t>
  </si>
  <si>
    <t>Садовая</t>
  </si>
  <si>
    <t>3172113_f78ed40c-45d9-476f-a7ed-5a7d5057ae08</t>
  </si>
  <si>
    <t>Женская консультация № 2</t>
  </si>
  <si>
    <t>Бори Новикова</t>
  </si>
  <si>
    <t>3172104_372f8d11-f97f-47e8-b4eb-93e80730f6a2</t>
  </si>
  <si>
    <t>Даниловское районное отделение ГУЗ ЯО "ЯОБСМЭ"</t>
  </si>
  <si>
    <t>3172097_5afcc987-0569-4841-9d89-0b4208fb2f06</t>
  </si>
  <si>
    <t>ГАУЗ ЯО "КБСМП имени Н.В.Соловьева"</t>
  </si>
  <si>
    <t>Загородный Сад</t>
  </si>
  <si>
    <t>R-Телеком</t>
  </si>
  <si>
    <t>3172127_5f7c60b1-d151-421c-945b-65f9c33b0ac0</t>
  </si>
  <si>
    <t>Иванищево</t>
  </si>
  <si>
    <t>Иванищевский ФАП</t>
  </si>
  <si>
    <t>3172097_727f134a-83fa-415f-995c-95e3fd0543f2</t>
  </si>
  <si>
    <t>ГБУЗ ЯО "Областной центр медицинской профилактики"</t>
  </si>
  <si>
    <t>Центр медицинский информационно-аналитический</t>
  </si>
  <si>
    <t>ЯрНет</t>
  </si>
  <si>
    <t>3172103_24a5c6aa-878f-4622-a351-edfbea233095</t>
  </si>
  <si>
    <t>Митино</t>
  </si>
  <si>
    <t>Митинский ФАП</t>
  </si>
  <si>
    <t>Почтовая</t>
  </si>
  <si>
    <t>3172106_5aa8a017-827f-4c4e-a044-ef755826945b</t>
  </si>
  <si>
    <t>Климово</t>
  </si>
  <si>
    <t>ФАП д. Климово</t>
  </si>
  <si>
    <t>3172109_57d9d073-cf6e-45e9-861a-04abb176ff48</t>
  </si>
  <si>
    <t>Скалино</t>
  </si>
  <si>
    <t>ст. Скалино</t>
  </si>
  <si>
    <t>Лесоучастка</t>
  </si>
  <si>
    <t>60</t>
  </si>
  <si>
    <t>3172111_fcd00ece-a70b-443c-8ea6-c462977dcad6</t>
  </si>
  <si>
    <t>Гаютино</t>
  </si>
  <si>
    <t>Гаютинская врачебная амбулатория</t>
  </si>
  <si>
    <t>3172097_cda88c1f-86ca-43e2-b9a0-e0a4e4f38265</t>
  </si>
  <si>
    <t>ГБКУЗ ЯО "ГБ им. Н.А.Семашко". Физиотерапевтическая поликлиника</t>
  </si>
  <si>
    <t>физиотерапевтическая поликлиника</t>
  </si>
  <si>
    <t>Носкова</t>
  </si>
  <si>
    <t>8б</t>
  </si>
  <si>
    <t>ООО "Ярнет"</t>
  </si>
  <si>
    <t>3172097_859e750c-7340-44ce-8612-1690a9f86e11</t>
  </si>
  <si>
    <t>ГАУЗ ЯО "Клиническая больница № 2"</t>
  </si>
  <si>
    <t>Попова</t>
  </si>
  <si>
    <t>3172112_a28978bd-aa08-4c2f-9c28-1b7e8b6a65c3</t>
  </si>
  <si>
    <t>Ростовская ЦРБ,Офис ВОП</t>
  </si>
  <si>
    <t>Отделение общей практики</t>
  </si>
  <si>
    <t>Мологская</t>
  </si>
  <si>
    <t>18б</t>
  </si>
  <si>
    <t>3172112_faa80a3d-5141-44eb-96fc-101d847577c7</t>
  </si>
  <si>
    <t>Перово</t>
  </si>
  <si>
    <t>Перовский ФАП</t>
  </si>
  <si>
    <t>23</t>
  </si>
  <si>
    <t>3172116_a150736a-5d96-46a5-bd1b-0793893ea6a0</t>
  </si>
  <si>
    <t>Алтыново</t>
  </si>
  <si>
    <t>Алтыновский фельдшерско-акушерский пункт</t>
  </si>
  <si>
    <t>3172107_9faaef2d-1fc2-4c46-beba-8f9fb5bbb55b</t>
  </si>
  <si>
    <t>Октябрь</t>
  </si>
  <si>
    <t>Структурное подразделение п Октябрь</t>
  </si>
  <si>
    <t>Дом (больница) сестринского ухода</t>
  </si>
  <si>
    <t>3172109_99b83fb8-a775-4c27-86d0-cd62563deeeb</t>
  </si>
  <si>
    <t>Семеновское</t>
  </si>
  <si>
    <t>Семеновская амбулатория</t>
  </si>
  <si>
    <t>3172097_7af3d440-6078-45df-abc9-1a963bb49471</t>
  </si>
  <si>
    <t>ГКУЗ ЯО "Специализированный дом ребенка № 2"</t>
  </si>
  <si>
    <t>Чайковского</t>
  </si>
  <si>
    <t>66</t>
  </si>
  <si>
    <t>ПАО  "Мобильные ТелеСистемы"</t>
  </si>
  <si>
    <t>3172097_667c0464-826d-49cd-a2d8-a6ef885b9a44</t>
  </si>
  <si>
    <t>ГАУЗ ЯО "КБ № 9" Поликлиника №4 Отделение паллиативной помощи</t>
  </si>
  <si>
    <t>центр паллиативной медицинской помощи</t>
  </si>
  <si>
    <t>Керамическая</t>
  </si>
  <si>
    <t>3172116_226b47ff-fd03-47e4-bebe-d2320116215f</t>
  </si>
  <si>
    <t>Ильинское (Ильинское с/п)</t>
  </si>
  <si>
    <t>Ильинская амбулатория</t>
  </si>
  <si>
    <t>38</t>
  </si>
  <si>
    <t>3172097_297a0dea-436b-49ad-b98e-8c6ebb6294f3</t>
  </si>
  <si>
    <t>ГБУЗ ЯО ОКТБ. Детский стационарно-поликлинический корпус</t>
  </si>
  <si>
    <t>Бабича</t>
  </si>
  <si>
    <t>3172113_83065577-358c-4b8c-879b-196d0b3cbfd4</t>
  </si>
  <si>
    <t>ГБУЗ ЯО "Рыбинская станция переливания крови"</t>
  </si>
  <si>
    <t>станция переливания крови</t>
  </si>
  <si>
    <t>59а,в</t>
  </si>
  <si>
    <t>3172103_835f4aae-afaf-4b9d-9a1b-9f9b9533c196</t>
  </si>
  <si>
    <t>Великое</t>
  </si>
  <si>
    <t>Великосельская амбулатория</t>
  </si>
  <si>
    <t>Труда</t>
  </si>
  <si>
    <t>3172097_d4718a82-f9c5-4bbb-9ab8-6db13da3d260</t>
  </si>
  <si>
    <t>ГУЗ ЯО КБ №8.</t>
  </si>
  <si>
    <t>Слепнева</t>
  </si>
  <si>
    <t>3172111_cd91bead-de81-4a0f-a834-c5a4b8a5f45a</t>
  </si>
  <si>
    <t>Малая Луха</t>
  </si>
  <si>
    <t>Лухский ФАП</t>
  </si>
  <si>
    <t>3172097_3459d1c0-1e2d-4146-b04b-1198c5f7b317</t>
  </si>
  <si>
    <t xml:space="preserve">ГУЗ ЯО "Клиническая больница № 8" </t>
  </si>
  <si>
    <t>Суздальское</t>
  </si>
  <si>
    <t>39</t>
  </si>
  <si>
    <t>3172106_33834374-4880-46c4-9a06-ebdfda2c6d77</t>
  </si>
  <si>
    <t>Кирьяново</t>
  </si>
  <si>
    <t>ФАП д. Кирьяново</t>
  </si>
  <si>
    <t xml:space="preserve">          </t>
  </si>
  <si>
    <t>3172112_ba1e1b8f-557d-4862-8636-54ad988a45f5</t>
  </si>
  <si>
    <t>Никольское</t>
  </si>
  <si>
    <t>Никольский ФАП</t>
  </si>
  <si>
    <t>15б</t>
  </si>
  <si>
    <t>3172109_56fd565f-9c13-4a1d-974c-f5710b62bd17</t>
  </si>
  <si>
    <t>Пречистое</t>
  </si>
  <si>
    <t>"ГУЗ ЯО Пречистенская центральная районая  больница"</t>
  </si>
  <si>
    <t>Некрасова</t>
  </si>
  <si>
    <t>15</t>
  </si>
  <si>
    <t>3172127_713e1b43-ef33-4207-841b-df685055ce5c</t>
  </si>
  <si>
    <t>Туношна</t>
  </si>
  <si>
    <t>Туношенское отделение</t>
  </si>
  <si>
    <t>3172110_b84f9682-389a-4161-807b-480b6dedf28d</t>
  </si>
  <si>
    <t>Кичибухино</t>
  </si>
  <si>
    <t>Кичибухинский ФАП</t>
  </si>
  <si>
    <t>3172116_e6fd6db7-1541-43b7-99c0-3e4555475da8</t>
  </si>
  <si>
    <t>Заволжская амбулатория</t>
  </si>
  <si>
    <t>3172102_5326542e-4077-46b4-9def-4aff99e51af2</t>
  </si>
  <si>
    <t>Остряковка</t>
  </si>
  <si>
    <t>Остряковский ФАП</t>
  </si>
  <si>
    <t>3172110_5426f3ef-f8d5-4ba2-ba68-76c3e3409e43</t>
  </si>
  <si>
    <t>Елизарово</t>
  </si>
  <si>
    <t>Елизаровский ФАП</t>
  </si>
  <si>
    <t>86</t>
  </si>
  <si>
    <t>3172097_810106a8-9a19-4de2-81de-70778552c399</t>
  </si>
  <si>
    <t>ГБУЗ ЯО "Территориальный центр медицины катастроф"</t>
  </si>
  <si>
    <t>Центр медицины катастроф</t>
  </si>
  <si>
    <t>63а</t>
  </si>
  <si>
    <t>3172114_d641ae7e-4ebe-4f91-a8d0-e6aca50d246b</t>
  </si>
  <si>
    <t>Тутаев</t>
  </si>
  <si>
    <t>ГБУЗ ЯО "Тутаевская ЦРБ"</t>
  </si>
  <si>
    <t>Комсомольская</t>
  </si>
  <si>
    <t>104</t>
  </si>
  <si>
    <t>"Ростелеком"</t>
  </si>
  <si>
    <t>3172112_5c0410bd-3b05-45a6-9495-8bc4ade771df</t>
  </si>
  <si>
    <t>Вахрушево</t>
  </si>
  <si>
    <t>Вахрушевский ФАП</t>
  </si>
  <si>
    <t>Квартал В</t>
  </si>
  <si>
    <t>3172102_e37672b0-0ff5-45f9-8a2f-be9681b5a916</t>
  </si>
  <si>
    <t>Соболево</t>
  </si>
  <si>
    <t>Филипцевский ФАП</t>
  </si>
  <si>
    <t>3172097_018a4079-7f6e-4c55-a851-1c3425b5a8f2</t>
  </si>
  <si>
    <t>Корабельная</t>
  </si>
  <si>
    <t>3172113_76e81b95-b7c1-47fa-8f92-b55de3d31c2d</t>
  </si>
  <si>
    <t>Ермаково</t>
  </si>
  <si>
    <t>Ермаковская амбулатория</t>
  </si>
  <si>
    <t>3172127_5c23e673-0df0-4ece-8966-9f57eada9b37</t>
  </si>
  <si>
    <t>Игрищи</t>
  </si>
  <si>
    <t>ГБУЗ ЯО ЯОКПБ. Стационарное психиатрическое отделение "Игрищи"</t>
  </si>
  <si>
    <t xml:space="preserve">
          </t>
  </si>
  <si>
    <t>3172097_2d876fa2-7846-4399-b8c5-4a66a874121e</t>
  </si>
  <si>
    <t>Пожарского</t>
  </si>
  <si>
    <t>63</t>
  </si>
  <si>
    <t>3172113_236dec38-5bf7-4653-80b3-cfa8394f6b5d</t>
  </si>
  <si>
    <t>Завражье</t>
  </si>
  <si>
    <t>Копосовский ФАП</t>
  </si>
  <si>
    <t>3172097_fbad5ba0-987f-4f30-9a41-84284ca6bfa0</t>
  </si>
  <si>
    <t>ГУЗ ЯО "Детская поликлиника № 5"</t>
  </si>
  <si>
    <t>Машиностроителей</t>
  </si>
  <si>
    <t>20</t>
  </si>
  <si>
    <t>3172102_26acf897-342e-4ae0-afa1-ad86945b9e88</t>
  </si>
  <si>
    <t>Косково</t>
  </si>
  <si>
    <t>Косковский ФАП</t>
  </si>
  <si>
    <t>3172113_469f8e4a-3c61-42ee-8552-30b704d18674</t>
  </si>
  <si>
    <t>Большая Белева</t>
  </si>
  <si>
    <t>Раздумовский ФАП</t>
  </si>
  <si>
    <t>3172097_be5b71b0-2518-4860-92cc-8b08cd2ba1cf</t>
  </si>
  <si>
    <t>8/10 (1 эт. №№ 7-53, 2 эт. №№ 34-70)</t>
  </si>
  <si>
    <t>3172100_74bc5c8b-9c17-44ac-acf0-c27db4b0e162</t>
  </si>
  <si>
    <t>Дунилово</t>
  </si>
  <si>
    <t>Дуниловский ФАП</t>
  </si>
  <si>
    <t>3172104_9de1cdbe-207d-4d51-a402-5f902a025c7e</t>
  </si>
  <si>
    <t>Горепатово</t>
  </si>
  <si>
    <t>Дубравная</t>
  </si>
  <si>
    <t>3172113_73317987-e6c5-41fe-b233-ae5d1d25c98c</t>
  </si>
  <si>
    <t>Судоверфь</t>
  </si>
  <si>
    <t>Амбулатоия пос. Судоверфь</t>
  </si>
  <si>
    <t>Судостроительная</t>
  </si>
  <si>
    <t>19а</t>
  </si>
  <si>
    <t>3172113_e6f7791d-5a49-423d-816e-b1131dc18802</t>
  </si>
  <si>
    <t>Михайловское</t>
  </si>
  <si>
    <t>Михайловский ФАП</t>
  </si>
  <si>
    <t>3172097_43296e89-2778-4205-970a-b87684f156da</t>
  </si>
  <si>
    <t>ГБКУЗ ЯО "Поликлиника № 2". Женская консультация</t>
  </si>
  <si>
    <t>Чехова</t>
  </si>
  <si>
    <t>41б</t>
  </si>
  <si>
    <t>3172101_0e204979-986f-4b48-ac13-650e8f44c92a</t>
  </si>
  <si>
    <t>Андреевское (Демьяновская с/а)</t>
  </si>
  <si>
    <t>Голятинский ФАП</t>
  </si>
  <si>
    <t>3172127_a2574a2f-4287-4160-94d8-c5a4645ab2b2</t>
  </si>
  <si>
    <t>Афонино</t>
  </si>
  <si>
    <t>ГБУЗ ЯО ЯОКПБ. Стационарное психиатрическое отделение 24</t>
  </si>
  <si>
    <t>3172116_1a6061b4-46a0-4ff7-ae12-ec16ecfae612</t>
  </si>
  <si>
    <t>Белоусово</t>
  </si>
  <si>
    <t>Белоусовский фельдшерско-акушерский пункт</t>
  </si>
  <si>
    <t>3172105_0292d5a1-8c3b-4a86-89c8-6c0d4da8af3a</t>
  </si>
  <si>
    <t>Раслово-Монастырское</t>
  </si>
  <si>
    <t>Рассловский ФАП</t>
  </si>
  <si>
    <t>3172097_49f51d35-3f4b-4f36-93de-5e1b442ec9df</t>
  </si>
  <si>
    <t>3172112_6da141ff-c598-4e5e-b318-2836bccc9c3f</t>
  </si>
  <si>
    <t>Лазарево</t>
  </si>
  <si>
    <t>Лазаревский ФАП</t>
  </si>
  <si>
    <t>30</t>
  </si>
  <si>
    <t>3172127_f1d498c3-dac7-400b-9cbd-90fa012963b2</t>
  </si>
  <si>
    <t>Михайловский</t>
  </si>
  <si>
    <t>Михайловская амбулатория</t>
  </si>
  <si>
    <t>3172112_62ed7d49-0f35-498d-b3ce-8bc81aadc400</t>
  </si>
  <si>
    <t>Итларь</t>
  </si>
  <si>
    <t>ГКУЗ ЯО "Детский соматический санаторий "Итларь"</t>
  </si>
  <si>
    <t>санаторий</t>
  </si>
  <si>
    <t>3172114_e2661b7c-efaa-488a-a830-7f6d2be6ba92</t>
  </si>
  <si>
    <t>Павловское (Борисоглебский с/с)</t>
  </si>
  <si>
    <t>Павловский фельдшерско-акушерский пункт</t>
  </si>
  <si>
    <t>3172116_f85dc1bb-adf9-4452-b7be-5c0956243764</t>
  </si>
  <si>
    <t>Отрадный</t>
  </si>
  <si>
    <t>Отрадновская амбулатория</t>
  </si>
  <si>
    <t>3172102_19e471cc-d401-427e-9146-0ba4b64a48a4</t>
  </si>
  <si>
    <t>Покровское на Сити</t>
  </si>
  <si>
    <t>Покрово- Ситский ФАП</t>
  </si>
  <si>
    <t>Ситская</t>
  </si>
  <si>
    <t xml:space="preserve">27, пом. 1 </t>
  </si>
  <si>
    <t>3172112_a5a31ab8-65b6-43cc-839b-725429bebe9e</t>
  </si>
  <si>
    <t>Фрунзе</t>
  </si>
  <si>
    <t>45/95</t>
  </si>
  <si>
    <t>3172113_0934f1a2-0407-4a7c-b5ae-2af4e6c9090c</t>
  </si>
  <si>
    <t>Поликлиника 1</t>
  </si>
  <si>
    <t>3172105_485aaab7-2f0c-495e-864d-cf314666f34b</t>
  </si>
  <si>
    <t>Черново</t>
  </si>
  <si>
    <t>Черновский ФАП</t>
  </si>
  <si>
    <t>3172114_9908306a-41a9-45f6-9251-9f5a38c2d093</t>
  </si>
  <si>
    <t>Осташево</t>
  </si>
  <si>
    <t>Осташевский фельдшерско-акушерский пункт</t>
  </si>
  <si>
    <t>3172116_6dcd3f5e-20a8-4a79-b7b9-eff2cb2adb46</t>
  </si>
  <si>
    <t>Головино</t>
  </si>
  <si>
    <t>Головинская амбулатория</t>
  </si>
  <si>
    <t>3172097_69e6baa8-3c31-4dad-9a6f-f3d4edd5be2d</t>
  </si>
  <si>
    <t>ГБУЗ ЯО "Центр СПИД"</t>
  </si>
  <si>
    <t>центр профилактики и борьбы со СПИД</t>
  </si>
  <si>
    <t>71</t>
  </si>
  <si>
    <t>3172114_0fa1b364-7692-4a7b-ad76-7c75aab5e9dd</t>
  </si>
  <si>
    <t>Ченцы</t>
  </si>
  <si>
    <t>Ченцевский фельдшерско-акушерский пункт</t>
  </si>
  <si>
    <t>Клубная</t>
  </si>
  <si>
    <t>12</t>
  </si>
  <si>
    <t>3172113_8e7c5e3e-b356-4c51-b76c-1d504da27b45</t>
  </si>
  <si>
    <t>Красная Горка</t>
  </si>
  <si>
    <t>Кстовский ФАП</t>
  </si>
  <si>
    <t>3172113_61cc671d-004d-476f-a0af-8acd11f61f4b</t>
  </si>
  <si>
    <t>Поликлиника 2</t>
  </si>
  <si>
    <t>Кулибина</t>
  </si>
  <si>
    <t>3172113_8c397c6c-6ee3-44f8-87e3-134cfc4c1709</t>
  </si>
  <si>
    <t>Милюшино</t>
  </si>
  <si>
    <t>Милюшинский ФАП</t>
  </si>
  <si>
    <t>Троицкая</t>
  </si>
  <si>
    <t>3172108_a45fd67a-6ee1-40fc-88b9-cd499897bc6f</t>
  </si>
  <si>
    <t>Рождественное</t>
  </si>
  <si>
    <t>Искробольский ФАП</t>
  </si>
  <si>
    <t>3172105_9cb9c1ff-d3be-4866-8ab9-a6622c945df2</t>
  </si>
  <si>
    <t>Ермаковская врачебная амбулатория</t>
  </si>
  <si>
    <t>17а/1</t>
  </si>
  <si>
    <t>3172113_70e64184-2779-440a-b9f1-dd061ff43f30</t>
  </si>
  <si>
    <t>ГБУЗ ЯО "Рыбинская психиатрическая больница"</t>
  </si>
  <si>
    <t>Ухтомского</t>
  </si>
  <si>
    <t>АТЕЛ-Рыбинск</t>
  </si>
  <si>
    <t>3172116_560ef2ad-dff5-4f4b-ad1e-eff81df9a674</t>
  </si>
  <si>
    <t>Антухово</t>
  </si>
  <si>
    <t>Савинский  фельдшерско-акушерский пункт</t>
  </si>
  <si>
    <t>3172127_2d186112-ee5c-4f8a-bf3d-b1057344ca1d</t>
  </si>
  <si>
    <t>Прусово</t>
  </si>
  <si>
    <t>Гавриловский ФАП</t>
  </si>
  <si>
    <t>Набережная 1-я</t>
  </si>
  <si>
    <t>3172113_c66e9cee-400b-409c-97f8-e00fdbf432b3</t>
  </si>
  <si>
    <t>Погорелка (Погорельская с/а)</t>
  </si>
  <si>
    <t>Погорельский ФАП</t>
  </si>
  <si>
    <t>3172112_2548e938-6b49-4b85-87f3-1062d93669d3</t>
  </si>
  <si>
    <t>Беклемишево</t>
  </si>
  <si>
    <t>Беклемишевский ФАП</t>
  </si>
  <si>
    <t>Железнодорожная</t>
  </si>
  <si>
    <t>2а</t>
  </si>
  <si>
    <t>3172108_8f9a6148-1281-4004-b3eb-c0a4da78e186</t>
  </si>
  <si>
    <t>Заболотье</t>
  </si>
  <si>
    <t>Заболотский ФАП</t>
  </si>
  <si>
    <t>Луговая</t>
  </si>
  <si>
    <t>28</t>
  </si>
  <si>
    <t>3172105_25a29853-2a49-4f93-9605-0262440c6827</t>
  </si>
  <si>
    <t>Минино</t>
  </si>
  <si>
    <t>Мининский ФАП</t>
  </si>
  <si>
    <t>Знаменская</t>
  </si>
  <si>
    <t>18/7</t>
  </si>
  <si>
    <t>3172097_5aa50e73-b3f8-4836-a852-6ed12f354335</t>
  </si>
  <si>
    <t>ГБУЗ ЯО "КБ № 3". ОВОП №2</t>
  </si>
  <si>
    <t>3172116_be9f2e6a-19ce-4372-b638-547ab09b77d3</t>
  </si>
  <si>
    <t>Климатино</t>
  </si>
  <si>
    <t>Климатинский фельдшерско-акушерский пункт</t>
  </si>
  <si>
    <t>3172107_8064e872-9246-403f-ba3c-6e4e0ede4cfa</t>
  </si>
  <si>
    <t>Новый Некоуз</t>
  </si>
  <si>
    <t>ГУЗ ЯО Некоузская ЦРБ</t>
  </si>
  <si>
    <t>3172109_0e716322-0279-4df9-a6c7-6d3d21a9a78d</t>
  </si>
  <si>
    <t>Коза</t>
  </si>
  <si>
    <t>Козская амбулатория</t>
  </si>
  <si>
    <t>Заречная</t>
  </si>
  <si>
    <t>31</t>
  </si>
  <si>
    <t>3172097_b456a081-01cf-4624-982e-19e66296a040</t>
  </si>
  <si>
    <t>ГАУЗ ЯО "Клиническая больница № 9"</t>
  </si>
  <si>
    <t>Яртелеком</t>
  </si>
  <si>
    <t>3172101_de5d61da-1591-490a-969f-d8abdd11e39d</t>
  </si>
  <si>
    <t>Вощажниково</t>
  </si>
  <si>
    <t>Вощажниковская амбулатория</t>
  </si>
  <si>
    <t>3172105_2423e7ca-8214-455a-ac5e-12dfa5eedc46</t>
  </si>
  <si>
    <t>Закобякино</t>
  </si>
  <si>
    <t>Закобякинская врачебная амбулатория\</t>
  </si>
  <si>
    <t>3172112_5e5f5bd7-5ecf-4071-8e68-1ec9601eefd5</t>
  </si>
  <si>
    <t>3172101_978780cd-e829-49f8-9a0a-ac717cf5c820</t>
  </si>
  <si>
    <t>Кондаково</t>
  </si>
  <si>
    <t>Кондаковский ФАП</t>
  </si>
  <si>
    <t>3172113_f4457c12-0a54-493e-b70a-9224a867ac3f</t>
  </si>
  <si>
    <t>161а</t>
  </si>
  <si>
    <t>3172113_128a0077-6100-4b9d-8ae9-e9ac869f879c</t>
  </si>
  <si>
    <t>Акушерский стационар</t>
  </si>
  <si>
    <t>3172104_bb604129-5e3c-47f8-96ff-c757536d1bf9</t>
  </si>
  <si>
    <t>Макарово (Слободская с/а)</t>
  </si>
  <si>
    <t>Зеленая</t>
  </si>
  <si>
    <t>3172114_a2488d08-9542-4126-8a6d-15674cf9ca11</t>
  </si>
  <si>
    <t>Константиновский</t>
  </si>
  <si>
    <t>Поликлиника 3</t>
  </si>
  <si>
    <t>Речная</t>
  </si>
  <si>
    <t>3172110_626fa581-e218-4029-95fb-e3f8124bd0e3</t>
  </si>
  <si>
    <t>Кубринск</t>
  </si>
  <si>
    <t>Кубринское отделение</t>
  </si>
  <si>
    <t>ПАО "Ростелеком"</t>
  </si>
  <si>
    <t>3172127_955d174f-5af5-4a07-90b5-37f5e8797cf9</t>
  </si>
  <si>
    <t>Григорьевское</t>
  </si>
  <si>
    <t>Григорьевский ФАП</t>
  </si>
  <si>
    <t>3172114_006b6842-d920-4ec7-be4d-4e57a8ffd0a4</t>
  </si>
  <si>
    <t>Першино</t>
  </si>
  <si>
    <t>Першинский ФАП</t>
  </si>
  <si>
    <t>30а</t>
  </si>
  <si>
    <t>3172113_b7f15ba3-c65f-4783-9d3a-87f97db7d2e8</t>
  </si>
  <si>
    <t>ГБУЗ ЯО ОКТБ. Противотуберкулезный диспансер</t>
  </si>
  <si>
    <t>противотуберкулезный диспансер</t>
  </si>
  <si>
    <t>Луначарского</t>
  </si>
  <si>
    <t>61</t>
  </si>
  <si>
    <t>3172111_f2d4d2e5-a67a-4bd1-b501-2f32387a372d</t>
  </si>
  <si>
    <t>Юдино</t>
  </si>
  <si>
    <t>Юдинский Фап</t>
  </si>
  <si>
    <t>3172097_d2eba7f1-ab72-48d3-ae51-67e71971e7fe</t>
  </si>
  <si>
    <t>ГБУЗ ЯО Областная клиническая онкологическая больница</t>
  </si>
  <si>
    <t>онкологическая больница</t>
  </si>
  <si>
    <t>67</t>
  </si>
  <si>
    <t>3172127_6d909ee7-b54e-4eb9-8d5b-ab05fc9decb3</t>
  </si>
  <si>
    <t>Карабиха</t>
  </si>
  <si>
    <t xml:space="preserve">Ярославская ЦРБ </t>
  </si>
  <si>
    <t>Больничный городок</t>
  </si>
  <si>
    <t>ЗаволгаНет</t>
  </si>
  <si>
    <t>3172104_cd903bbf-0602-4b99-8706-22650ba8c783</t>
  </si>
  <si>
    <t>Торопово</t>
  </si>
  <si>
    <t>3172104_9bc139c9-375b-4f98-8d2c-4538d54daac0</t>
  </si>
  <si>
    <t>ГБУЗ ЯО "Областная станция переливания крови" Отделение заготовки крови №5</t>
  </si>
  <si>
    <t>3172111_b9381b42-93a2-4290-aa98-cddebc2ea57c</t>
  </si>
  <si>
    <t>Вощиково</t>
  </si>
  <si>
    <t>Вощиковская врачебная амбулатория</t>
  </si>
  <si>
    <t>Королевых</t>
  </si>
  <si>
    <t>3172097_9f463452-dad0-4dff-96ff-51451dc0f063</t>
  </si>
  <si>
    <t>ГУЗ ЯО детская клиническая больница № 1</t>
  </si>
  <si>
    <t>12/76</t>
  </si>
  <si>
    <t>3172114_4af103e8-ce5a-487a-81c3-49022924d742</t>
  </si>
  <si>
    <t>Панина</t>
  </si>
  <si>
    <t>3172097_f8522fd4-dc19-4109-aa0c-a7d48ea86762</t>
  </si>
  <si>
    <t>ГБУЗ ЯО ЯОКПБ. Стационарные психиатрические отделения 10, 12, 13, 14</t>
  </si>
  <si>
    <t>3172113_decb1283-5a3e-49e0-bc03-33004f98e302</t>
  </si>
  <si>
    <t>Аксеново</t>
  </si>
  <si>
    <t>Аксеновский ФАП</t>
  </si>
  <si>
    <t>3172097_8d5825ae-9a09-4ea1-9446-017761d2aa4b</t>
  </si>
  <si>
    <t>ГУЗ ЯО "Детская поликлиника № 3"</t>
  </si>
  <si>
    <t>3172105_e1aa1b33-fa0d-4681-8d05-cb9a0e50a02b</t>
  </si>
  <si>
    <t>Рузбугино</t>
  </si>
  <si>
    <t>Рузбугинский ФАП</t>
  </si>
  <si>
    <t>Школьный</t>
  </si>
  <si>
    <t>3172112_86847c1a-6faa-4dbf-ab57-47dca8b2e7ca</t>
  </si>
  <si>
    <t>Петровское</t>
  </si>
  <si>
    <t>Петровское отделение</t>
  </si>
  <si>
    <t>Ростовская</t>
  </si>
  <si>
    <t>3172111_40920d10-beb1-4633-8209-68bb7d406e2b</t>
  </si>
  <si>
    <t>Зубарево</t>
  </si>
  <si>
    <t>Зубаревский ФАП</t>
  </si>
  <si>
    <t>3172112_ec28ae3f-4fa3-4ca1-b298-a8b14b2294b7</t>
  </si>
  <si>
    <t>ГБУЗ ЯО Ростовская ЦРБ</t>
  </si>
  <si>
    <t>3172113_36dcb763-bcf0-4bd6-87fe-b5980eaad79d</t>
  </si>
  <si>
    <t>ГУЗ ЯО "Городская больница № 4"</t>
  </si>
  <si>
    <t>50 лет Октября</t>
  </si>
  <si>
    <t>3172104_20842426-7209-433f-9046-aa99853d05c4</t>
  </si>
  <si>
    <t>Малое Марьино</t>
  </si>
  <si>
    <t>3172112_0b094954-c253-41a1-ad4e-1c65a06f2109</t>
  </si>
  <si>
    <t>Сулость</t>
  </si>
  <si>
    <t>Сулостский ФАП</t>
  </si>
  <si>
    <t>128</t>
  </si>
  <si>
    <t>3172097_926cdcca-b7ef-49dc-81b0-f2213ad2e2dc</t>
  </si>
  <si>
    <t>ГУЗ ЯО ДКБ № 1. Поликлиника № 3 диагностичесое отделение</t>
  </si>
  <si>
    <t>78/19</t>
  </si>
  <si>
    <t>3172127_3e74e8a6-5358-4a75-aa4e-c9cf4bc6e6a0</t>
  </si>
  <si>
    <t>Мокеевское</t>
  </si>
  <si>
    <t>Мокеевская амбулатория</t>
  </si>
  <si>
    <t>32</t>
  </si>
  <si>
    <t>3172107_c55ee40f-6203-4bc5-b029-7eb91290ddc1</t>
  </si>
  <si>
    <t>Станилово</t>
  </si>
  <si>
    <t>Станиловскйи ФАП</t>
  </si>
  <si>
    <t>77</t>
  </si>
  <si>
    <t>3172102_3f80f2d4-22fd-4777-8891-0fa9340a821e</t>
  </si>
  <si>
    <t>Живетьево</t>
  </si>
  <si>
    <t>Суминский ФАП</t>
  </si>
  <si>
    <t>3172116_cd44658d-7849-4207-8c01-437c9b068314</t>
  </si>
  <si>
    <t>Детская поликлиника</t>
  </si>
  <si>
    <t>Заводской</t>
  </si>
  <si>
    <t>3172104_2cedcc75-4307-4044-ba9f-92dd22075b16</t>
  </si>
  <si>
    <t>Слобода</t>
  </si>
  <si>
    <t>Северная</t>
  </si>
  <si>
    <t>3172104_7a4036bf-bcdd-4027-9765-dfa305809b00</t>
  </si>
  <si>
    <t>Туберкулезное отделение</t>
  </si>
  <si>
    <t>Свердлова</t>
  </si>
  <si>
    <t>3172108_5c031fbe-5400-4cea-8d37-ccecd0a7e793</t>
  </si>
  <si>
    <t>Вятское</t>
  </si>
  <si>
    <t>Вятская амбулатория</t>
  </si>
  <si>
    <t>Красная</t>
  </si>
  <si>
    <t>37</t>
  </si>
  <si>
    <t>3172116_19ccd155-d0f9-45d5-a2af-522964512723</t>
  </si>
  <si>
    <t>Заозерье</t>
  </si>
  <si>
    <t>Заозерский фельдшерско-акушерский пункт</t>
  </si>
  <si>
    <t>Калязинская</t>
  </si>
  <si>
    <t>3172103_e4bb2a03-9d9f-4ec6-b1d7-591c096234ca</t>
  </si>
  <si>
    <t>Поляна</t>
  </si>
  <si>
    <t>Полянский ФАП</t>
  </si>
  <si>
    <t>3172104_e8e58a95-2e45-4a48-8d60-8c19994c76d5</t>
  </si>
  <si>
    <t>Лыкошино</t>
  </si>
  <si>
    <t>3172127_435d6311-ff7c-4c66-a48a-a93195e464fc</t>
  </si>
  <si>
    <t>Левцовский ФАП</t>
  </si>
  <si>
    <t>Новая</t>
  </si>
  <si>
    <t>3172127_2b329278-2094-4ba3-8c56-8dd79263e7ca</t>
  </si>
  <si>
    <t>Дорожаево</t>
  </si>
  <si>
    <t>Дорожаевский ФАП</t>
  </si>
  <si>
    <t>3172102_524555fc-90e9-4f4b-9e30-9f9ea7b106bc</t>
  </si>
  <si>
    <t>Логинцево</t>
  </si>
  <si>
    <t>Дуденевский ФАП</t>
  </si>
  <si>
    <t>3172112_6c8e7852-8326-4eb1-a2a5-70a04385c8fc</t>
  </si>
  <si>
    <t>Поликлиника для взрослых</t>
  </si>
  <si>
    <t>Октябрьская</t>
  </si>
  <si>
    <t>3172113_12545e30-89c5-4a24-b2d3-221d8263b9e5</t>
  </si>
  <si>
    <t>Назарово</t>
  </si>
  <si>
    <t>Назаровский ФАП</t>
  </si>
  <si>
    <t>3172112_38f66552-7035-4a22-b192-84e2abb57456</t>
  </si>
  <si>
    <t>Угодичи</t>
  </si>
  <si>
    <t>Угодичская амбулатория</t>
  </si>
  <si>
    <t>Прудная</t>
  </si>
  <si>
    <t>27а</t>
  </si>
  <si>
    <t>3172114_0b6a5259-8d35-4443-a6ee-5801b4f00a88</t>
  </si>
  <si>
    <t>Микляиха</t>
  </si>
  <si>
    <t>Микляихский фельдшерско-акушерский пункт</t>
  </si>
  <si>
    <t>Юбилейная</t>
  </si>
  <si>
    <t>3172116_86dc088f-71b9-4721-9642-37bad34157cf</t>
  </si>
  <si>
    <t>Ново</t>
  </si>
  <si>
    <t>Новский фельдшерско-акушерский пункт</t>
  </si>
  <si>
    <t>Верхняя</t>
  </si>
  <si>
    <t>3172097_995f0167-4590-4fde-809e-4b77ecef7264</t>
  </si>
  <si>
    <t>ГБУЗ ЯО "Областная станция переливания крови"</t>
  </si>
  <si>
    <t>3172112_8d1159fc-d397-4b19-acff-2c10051a3094</t>
  </si>
  <si>
    <t>20б</t>
  </si>
  <si>
    <t>3172103_6b15ea5d-309e-4cd8-aa7f-07135c6543bc</t>
  </si>
  <si>
    <t>Стогинское</t>
  </si>
  <si>
    <t>Стогинский ФАП</t>
  </si>
  <si>
    <t>3172127_eefd39e5-59d4-49e2-ace1-659024b1eabe</t>
  </si>
  <si>
    <t>Черелисино</t>
  </si>
  <si>
    <t>ГАУЗ "Детский санаторий "Искра"</t>
  </si>
  <si>
    <t>3172108_41cd2e4d-5c1c-4c78-adc0-f0bb556c6104</t>
  </si>
  <si>
    <t>Наумиха</t>
  </si>
  <si>
    <t>Гребовский ФАП</t>
  </si>
  <si>
    <t>3172114_3822be1d-c8f8-45ec-86d1-c299dfab62e0</t>
  </si>
  <si>
    <t>Емишево</t>
  </si>
  <si>
    <t>Емишевский фельдшерско-акушерский пункт</t>
  </si>
  <si>
    <t>Цветочная</t>
  </si>
  <si>
    <t>3172100_52ede7a5-d900-43b3-a031-fc8870bace99</t>
  </si>
  <si>
    <t>Новое Гостилово</t>
  </si>
  <si>
    <t>Гостиловский ФАП</t>
  </si>
  <si>
    <t>3172112_8d1806eb-be08-4e39-9c23-d1cf30486843</t>
  </si>
  <si>
    <t>Лазарцево</t>
  </si>
  <si>
    <t>Лазарцевский ФАП</t>
  </si>
  <si>
    <t>Ивановское</t>
  </si>
  <si>
    <t>3172109_adc9e2a1-3d8a-49af-b3ad-f633fb1f1ae9</t>
  </si>
  <si>
    <t>Паршино</t>
  </si>
  <si>
    <t>Паршинский ФАП</t>
  </si>
  <si>
    <t>3172112_ad231a8c-ca30-4311-859e-8e83df71b1f5</t>
  </si>
  <si>
    <t>Караш</t>
  </si>
  <si>
    <t>Карашский ФАП</t>
  </si>
  <si>
    <t>Сосновая</t>
  </si>
  <si>
    <t>3172113_4dbad84a-3157-4511-b6a4-9c26ef2e9e06</t>
  </si>
  <si>
    <t>ГУЗ ЯО Станция скорой медицинской помощи</t>
  </si>
  <si>
    <t>Чкалова</t>
  </si>
  <si>
    <t>3172101_4f2e3e8c-42cc-4708-b544-a8319882eb2b</t>
  </si>
  <si>
    <t>Неверково</t>
  </si>
  <si>
    <t>Неверковский  ФАП</t>
  </si>
  <si>
    <t>44</t>
  </si>
  <si>
    <t>3172112_c965703e-2afb-4a72-a160-4f39e4b5cea9</t>
  </si>
  <si>
    <t>Деревни</t>
  </si>
  <si>
    <t>Деревенский ФАП</t>
  </si>
  <si>
    <t>49а</t>
  </si>
  <si>
    <t>3172114_9218f26a-76eb-4609-88b7-a1757e9ea0bc</t>
  </si>
  <si>
    <t>Борисоглеб</t>
  </si>
  <si>
    <t>Борисоглебский фельдшерско-акушерский пункт</t>
  </si>
  <si>
    <t>3172105_b5a7da3a-c978-4a8b-800b-d40c12230f31</t>
  </si>
  <si>
    <t>Крутик</t>
  </si>
  <si>
    <t>Крутиковский ФАП</t>
  </si>
  <si>
    <t>Раздольная</t>
  </si>
  <si>
    <t>36</t>
  </si>
  <si>
    <t>3172113_a2965bb9-ccb7-4712-8a4a-b15fadf3abe5</t>
  </si>
  <si>
    <t>Ананьино</t>
  </si>
  <si>
    <t>Ананьинский ФАП</t>
  </si>
  <si>
    <t>3172106_463e0424-8406-4f10-9765-b663df8f7577</t>
  </si>
  <si>
    <t>Флоровское</t>
  </si>
  <si>
    <t>ФАП д. Флоровское</t>
  </si>
  <si>
    <t>3172113_96995b0b-1714-4e3d-bb3c-753d17fd72db</t>
  </si>
  <si>
    <t>ГУЗ ЯО "Городская детская больница"</t>
  </si>
  <si>
    <t>3172113_ae2a9c83-40ab-454e-9296-dc02ad521ffa</t>
  </si>
  <si>
    <t>Румянцевская</t>
  </si>
  <si>
    <t>3172112_c3d4a3c7-24da-4262-b011-adbd3b6ddced</t>
  </si>
  <si>
    <t>Еремейцево</t>
  </si>
  <si>
    <t>Еремейцевский ФАП</t>
  </si>
  <si>
    <t>3172105_2f91ad00-ca80-435d-b256-58a529734514</t>
  </si>
  <si>
    <t>Покров</t>
  </si>
  <si>
    <t>Покровский ФАП</t>
  </si>
  <si>
    <t>3172101_5f1e000a-7c2f-4deb-bf59-d2b239e7de05</t>
  </si>
  <si>
    <t>Селище</t>
  </si>
  <si>
    <t>Акуловский ФАП</t>
  </si>
  <si>
    <t>3172111_71d09e97-5072-4e89-acbf-dc461c1247e1</t>
  </si>
  <si>
    <t>Патрино</t>
  </si>
  <si>
    <t>Патринский ФАП</t>
  </si>
  <si>
    <t>Колхозная</t>
  </si>
  <si>
    <t>3172111_fd0d9d7a-c079-4230-964a-d6e838f8a90f</t>
  </si>
  <si>
    <t>Ракоболь</t>
  </si>
  <si>
    <t>Ракобольский ФАП</t>
  </si>
  <si>
    <t>Калининская</t>
  </si>
  <si>
    <t>3172103_4030f932-1843-49c5-945d-04d7491ab6db</t>
  </si>
  <si>
    <t>Лахость</t>
  </si>
  <si>
    <t>Кузовковский ФАП</t>
  </si>
  <si>
    <t>3172112_f154beaa-9503-47c1-8073-e409a4f0ddaf</t>
  </si>
  <si>
    <t>Лесной</t>
  </si>
  <si>
    <t>ФАП поселка Лесной</t>
  </si>
  <si>
    <t>3172109_25fdb987-54cc-4efb-9773-cfcaa44194fc</t>
  </si>
  <si>
    <t>Ефимовское</t>
  </si>
  <si>
    <t>Ефимовский ФАП</t>
  </si>
  <si>
    <t>3172104_29b4810a-89c9-4627-85d5-95594dbece14</t>
  </si>
  <si>
    <t>Горинское</t>
  </si>
  <si>
    <t>3172108_4009fdc4-7ee2-47e6-91a1-960a540d037c</t>
  </si>
  <si>
    <t>Приволжский</t>
  </si>
  <si>
    <t>Приволжский ФАП</t>
  </si>
  <si>
    <t>3172113_dba02c9e-5a92-4699-9527-f8d9b4896f55</t>
  </si>
  <si>
    <t>3172100_9473308d-9f2f-4f97-8bbe-2ef40a569a26</t>
  </si>
  <si>
    <t>Новое</t>
  </si>
  <si>
    <t>Новосельский ФАП</t>
  </si>
  <si>
    <t>3172116_0d5f6356-e4cb-4fcd-9036-e9ca68af34d0</t>
  </si>
  <si>
    <t>Нинорово</t>
  </si>
  <si>
    <t>Ниноровский фельдшерско-акушерский пункт</t>
  </si>
  <si>
    <t>3172113_3384db3b-f91d-446b-a383-f5fef71fac1b</t>
  </si>
  <si>
    <t>Консультативно-диагностический центр для детей</t>
  </si>
  <si>
    <t>консультативно-диагностический центр, в том числе детский</t>
  </si>
  <si>
    <t>Бородулина/Герцена</t>
  </si>
  <si>
    <t>26/46</t>
  </si>
  <si>
    <t>3172107_d9f2bdb2-8e83-4615-9242-80f8b32d1e84</t>
  </si>
  <si>
    <t>Правдино</t>
  </si>
  <si>
    <t>Правдинский ФАП</t>
  </si>
  <si>
    <t>3172127_6cfadbc6-22c9-49fd-b255-f2807eaafe6f</t>
  </si>
  <si>
    <t>Красное</t>
  </si>
  <si>
    <t>Красносельский ФАП</t>
  </si>
  <si>
    <t>48а</t>
  </si>
  <si>
    <t>3172111_4e7b9033-8a44-4223-8d07-0ee47f445a40</t>
  </si>
  <si>
    <t>Пошехонье</t>
  </si>
  <si>
    <t>ГУЗ ЯО Пошехонская ЦРБ</t>
  </si>
  <si>
    <t>Красноармейская</t>
  </si>
  <si>
    <t>3172097_4c4a1541-7545-4841-b676-682fdb82105f</t>
  </si>
  <si>
    <t>ГБУЗ ЯО "КБ № 1". Центр здоровья</t>
  </si>
  <si>
    <t>3172103_6cb2d1fc-0d98-48ff-9944-7a622abdf628</t>
  </si>
  <si>
    <t>Ставотино</t>
  </si>
  <si>
    <t>Ставотинский ФАП</t>
  </si>
  <si>
    <t>3172097_643e292e-a964-4e64-8ec8-c40fd01a1178</t>
  </si>
  <si>
    <t>ГУЗ ЯО КБ №8. Детская поликлиника №1</t>
  </si>
  <si>
    <t>3172113_e5c3050b-64b6-405e-809a-f6ea0c32002b</t>
  </si>
  <si>
    <t>ГУЗ ЯО городская больница №3, амбулатория</t>
  </si>
  <si>
    <t>Вяземского</t>
  </si>
  <si>
    <t>Нет сведений</t>
  </si>
  <si>
    <t>3172105_29f911c1-f587-4204-90fc-ff8313da3152</t>
  </si>
  <si>
    <t>Троица</t>
  </si>
  <si>
    <t>Троицкий ФАП</t>
  </si>
  <si>
    <t>Молодежный</t>
  </si>
  <si>
    <t>3172113_22561242-072d-46c3-8fd0-5e6abec1f854</t>
  </si>
  <si>
    <t>93</t>
  </si>
  <si>
    <t>3172103_84390d6b-194d-4496-bdc7-31ff512991a7</t>
  </si>
  <si>
    <t>Осенево</t>
  </si>
  <si>
    <t>Осеневский ФАП</t>
  </si>
  <si>
    <t>3172116_4dc788dc-de8f-4ecd-85b1-35a8dff641e2</t>
  </si>
  <si>
    <t>Варгуново</t>
  </si>
  <si>
    <t>Дивногорский фельдшерско-акушерский пункт</t>
  </si>
  <si>
    <t>3172111_a893bf5f-5c77-4afd-a08e-2b66e4464dcf</t>
  </si>
  <si>
    <t>Большие Ночевки</t>
  </si>
  <si>
    <t>Якунинский ФАП</t>
  </si>
  <si>
    <t>3172106_5ad05a1e-0fa8-4abe-8ef9-7c59e28062e8</t>
  </si>
  <si>
    <t>Костюрино</t>
  </si>
  <si>
    <t>ФАП д. Костюрино</t>
  </si>
  <si>
    <t>3172100_b330cfe6-e901-4724-8e75-f38d08475dd4</t>
  </si>
  <si>
    <t>Борисовское</t>
  </si>
  <si>
    <t>Борисовский ФАП</t>
  </si>
  <si>
    <t>3172097_0f342e84-b1c8-4d7f-a1db-4474ce543e9e</t>
  </si>
  <si>
    <t>95в</t>
  </si>
  <si>
    <t>3172113_7d081ad5-e801-450c-aaa2-8cdb5a0c608e</t>
  </si>
  <si>
    <t>Костино (Покровская с/а)</t>
  </si>
  <si>
    <t>Рыбинский ФАП</t>
  </si>
  <si>
    <t>34</t>
  </si>
  <si>
    <t>3172105_602cb676-aad8-4fe1-819c-a05bcf7ea576</t>
  </si>
  <si>
    <t>Обнорское</t>
  </si>
  <si>
    <t>Обнорский ФАП</t>
  </si>
  <si>
    <t>3172110_f05f9eb7-0f9a-4697-bd9b-d9cd0d45265c</t>
  </si>
  <si>
    <t>Московская</t>
  </si>
  <si>
    <t>78</t>
  </si>
  <si>
    <t>3172097_6b142f62-19b1-4d3d-aea4-fc9fd47b7f22</t>
  </si>
  <si>
    <t xml:space="preserve">ГАУЗ ЯО "Клиническая больница № 9" </t>
  </si>
  <si>
    <t>95</t>
  </si>
  <si>
    <t>3172101_aaff43db-c672-42b2-9eae-32fc2571c3d6</t>
  </si>
  <si>
    <t>Высоково (Высоковская с/а)</t>
  </si>
  <si>
    <t>Высоковский ФАП</t>
  </si>
  <si>
    <t>3172097_ff2b59a7-3d8d-4f46-a306-6eefdd65c30b</t>
  </si>
  <si>
    <t>ГБУЗ ЯО ЯОКНБ. Наркологическое отделение № 5</t>
  </si>
  <si>
    <t>наркологическая больница</t>
  </si>
  <si>
    <t>Автозаводская</t>
  </si>
  <si>
    <t>3172108_edcd5eea-259f-49bf-b1b9-7a2d5c6aab99</t>
  </si>
  <si>
    <t>Никольская амбулатория</t>
  </si>
  <si>
    <t>3172114_dbf96ea4-9a2d-4a04-a646-f8bc3cae65d8</t>
  </si>
  <si>
    <t>Великое Село</t>
  </si>
  <si>
    <t>Великосельский фельдшерско-акушерский пункт</t>
  </si>
  <si>
    <t>3172097_2ba62206-b907-45aa-830b-f2dfb85db6c8</t>
  </si>
  <si>
    <t xml:space="preserve">ГБКУЗ ЯО "Поликлиника № 2". Офис врача общей практики </t>
  </si>
  <si>
    <t>Магистральная</t>
  </si>
  <si>
    <t>87а</t>
  </si>
  <si>
    <t>3172104_03663c92-b145-400b-b7ef-b11b1c35352c</t>
  </si>
  <si>
    <t>Костюшино</t>
  </si>
  <si>
    <t>3172111_7a18c558-540c-43b7-b8a4-165a50c5645d</t>
  </si>
  <si>
    <t>Кладово (Кладовский с/о)</t>
  </si>
  <si>
    <t>Кладовский ФАП</t>
  </si>
  <si>
    <t>Имени Огурцова</t>
  </si>
  <si>
    <t>3172097_9e50a3a2-f957-43f8-a012-5736b9df677b</t>
  </si>
  <si>
    <t>Елены Колесовой</t>
  </si>
  <si>
    <t>70</t>
  </si>
  <si>
    <t>3172097_9749a940-8db6-472e-b45c-99c79889ee91</t>
  </si>
  <si>
    <t xml:space="preserve">ГБУЗ ЯО Областная клиническая больница </t>
  </si>
  <si>
    <t>ЯрНЕТ</t>
  </si>
  <si>
    <t>3172105_3a1cb46c-2ebb-4717-a7b0-a00e540576a5</t>
  </si>
  <si>
    <t>Касьяново</t>
  </si>
  <si>
    <t>Семендяевский ФАП</t>
  </si>
  <si>
    <t>3172111_629e1a31-a574-498e-a83b-bf6950bfc98a</t>
  </si>
  <si>
    <t>Холм</t>
  </si>
  <si>
    <t>Холмовский ФАП</t>
  </si>
  <si>
    <t>3172109_36dbe798-58a3-4716-bc5a-57550bf9694c</t>
  </si>
  <si>
    <t>Николо-Гора</t>
  </si>
  <si>
    <t>Николо-Горский ФАП</t>
  </si>
  <si>
    <t>Сельхоз земля Николо-Гора</t>
  </si>
  <si>
    <t>3172113_f1203cbf-8da1-4088-957d-76a0793ad815</t>
  </si>
  <si>
    <t>Амбулаторное отделение № 2</t>
  </si>
  <si>
    <t>Моторостроителей</t>
  </si>
  <si>
    <t>3172127_93ddc1a3-b346-4600-9ae0-43d303392823</t>
  </si>
  <si>
    <t>Козьмодемьянск</t>
  </si>
  <si>
    <t>Козьмодемьянская амбулатория</t>
  </si>
  <si>
    <t>3172097_9ccdc21f-1bee-42c6-b001-b7a80f4ec47e</t>
  </si>
  <si>
    <t>ГУЗ ЯО ДКБ № 1. Поликлиника № 2</t>
  </si>
  <si>
    <t>Добрынина</t>
  </si>
  <si>
    <t>3172108_e1dbd22c-a431-4522-b3a1-5131faecd3e0</t>
  </si>
  <si>
    <t>Диево-Городище</t>
  </si>
  <si>
    <t>Стационар с. Диево-городище</t>
  </si>
  <si>
    <t>3172097_b7b3db67-dc9f-4f51-93d3-7a9f5cfbcc14</t>
  </si>
  <si>
    <t>ГУЗ ЯО "Больница № 7". Женская консультация</t>
  </si>
  <si>
    <t>3172104_74d444d5-5586-4cf8-b3b3-4c890a6e2be5</t>
  </si>
  <si>
    <t>Бабаево</t>
  </si>
  <si>
    <t>Лесная</t>
  </si>
  <si>
    <t>3172097_a2fc577b-9bb6-42f6-8d51-8a36f5eb5b0b</t>
  </si>
  <si>
    <t>ГБУЗ ЯО "Клиническая больница № 1". Отделение косметологии</t>
  </si>
  <si>
    <t>3172104_ff4d3112-5ad7-4e95-99c6-fbf77adf68d5</t>
  </si>
  <si>
    <t>Бухалово</t>
  </si>
  <si>
    <t>Приморская</t>
  </si>
  <si>
    <t>3172108_e995d955-5eab-4575-a9f1-912320afe6b1</t>
  </si>
  <si>
    <t>Коробиха</t>
  </si>
  <si>
    <t>Якушевский ФАП</t>
  </si>
  <si>
    <t>3172111_483766bf-df5c-40eb-857f-63c155727448</t>
  </si>
  <si>
    <t>Никулино</t>
  </si>
  <si>
    <t>Никулинский ФАП</t>
  </si>
  <si>
    <t>3172112_f361c527-0330-4a1b-873e-6f9fc4db59a3</t>
  </si>
  <si>
    <t>Семибратово</t>
  </si>
  <si>
    <t>Семибратовское отделение</t>
  </si>
  <si>
    <t>3172105_6acd18f4-473c-45cc-902e-eb9293b17f4e</t>
  </si>
  <si>
    <t>Гузыцино</t>
  </si>
  <si>
    <t>Гузыцинский ФАП</t>
  </si>
  <si>
    <t>3172109_f197bc8b-3792-4e87-a041-ca42e512f606</t>
  </si>
  <si>
    <t>Кукобой</t>
  </si>
  <si>
    <t>Кукобойская амбулатория</t>
  </si>
  <si>
    <t>3172098_9f86219d-c093-4198-ab22-13fcdbcd50d0</t>
  </si>
  <si>
    <t>Город Переславль-Залесский</t>
  </si>
  <si>
    <t>Переславль-Залесский</t>
  </si>
  <si>
    <t>Отделение СМП</t>
  </si>
  <si>
    <t>ООО «Ботик-технологии»</t>
  </si>
  <si>
    <t>3172112_1932242c-3094-447c-a360-8491b8ae9970</t>
  </si>
  <si>
    <t>Марково</t>
  </si>
  <si>
    <t>Савинский ФАП</t>
  </si>
  <si>
    <t>3172113_f3a179a4-4072-4c2f-b106-5425cacd0aea</t>
  </si>
  <si>
    <t>Лом</t>
  </si>
  <si>
    <t>Киселевский ФАП</t>
  </si>
  <si>
    <t>Пионерская</t>
  </si>
  <si>
    <t>3172127_902e7bb5-052c-4ad9-872b-049439f74b88</t>
  </si>
  <si>
    <t>Устье</t>
  </si>
  <si>
    <t>Устьинский ФАП</t>
  </si>
  <si>
    <t>8а</t>
  </si>
  <si>
    <t>3172097_e61e3acf-eb6f-4332-9809-890b1cbcd18b</t>
  </si>
  <si>
    <t>ГАУЗ ЯО "КБ № 9" Женская консультация №3</t>
  </si>
  <si>
    <t>3172110_74ff6f57-a56b-4bba-bc02-eadae55c354e</t>
  </si>
  <si>
    <t>ивановская амбулатория</t>
  </si>
  <si>
    <t>3172113_7e8f0b6f-6f65-43c7-96fb-543cb1b3e079</t>
  </si>
  <si>
    <t>Свингино</t>
  </si>
  <si>
    <t>Свингиновский ФАП</t>
  </si>
  <si>
    <t>3172112_46609709-fe89-4720-88d5-007f7f081963</t>
  </si>
  <si>
    <t>Поликлиника детская</t>
  </si>
  <si>
    <t>37а</t>
  </si>
  <si>
    <t>3172100_33314419-9eed-458a-9311-84ce2cd3452e</t>
  </si>
  <si>
    <t>Миглино</t>
  </si>
  <si>
    <t>Миглинский ФАП</t>
  </si>
  <si>
    <t>3172102_13d796e2-be31-42f9-bd57-de98c1edcf80</t>
  </si>
  <si>
    <t>Севастьянцево</t>
  </si>
  <si>
    <t>Севастьянцевский ФАП</t>
  </si>
  <si>
    <t>26, пом.2</t>
  </si>
  <si>
    <t>3172108_5201abae-81e7-4279-974c-05b12ac63b2d</t>
  </si>
  <si>
    <t>Бурмакино</t>
  </si>
  <si>
    <t>ГУЗ ЯО "Бурмакинская РБ №1"</t>
  </si>
  <si>
    <t>3172097_2435f06a-d3f1-4b4b-8ab5-a0724af2972d</t>
  </si>
  <si>
    <t>ГБУЗ ЯО ЯОКНБ. Наркологические отделения №№ 1,2,8</t>
  </si>
  <si>
    <t>Кудрявцева</t>
  </si>
  <si>
    <t>3172103_a632ca04-a13b-4d13-a5fb-7e48ece34a26</t>
  </si>
  <si>
    <t>Ульяново</t>
  </si>
  <si>
    <t>Ульяновский ФАП</t>
  </si>
  <si>
    <t>3172113_151b1eb5-07a2-4f69-b528-af40a8e9b3d8</t>
  </si>
  <si>
    <t>3172097_2593d9c4-e92b-40f0-a613-b16163c2892b</t>
  </si>
  <si>
    <t>ГУЗ ЯО КБ №8. Стоматология</t>
  </si>
  <si>
    <t>Ушакова</t>
  </si>
  <si>
    <t>9 к. 2</t>
  </si>
  <si>
    <t>3172110_5f9f6603-d96e-4b8f-ad98-9e0ae2c90491</t>
  </si>
  <si>
    <t>Новоселье</t>
  </si>
  <si>
    <t>Веслевский ФАП</t>
  </si>
  <si>
    <t>Моисеева</t>
  </si>
  <si>
    <t>3172127_45dc83fe-507f-43ff-817e-dfd6235bfdc1</t>
  </si>
  <si>
    <t>Красный Бор</t>
  </si>
  <si>
    <t>Красноборский ФАП</t>
  </si>
  <si>
    <t>3172109_20be6c6c-f927-48bf-9743-2b51b40baa0f</t>
  </si>
  <si>
    <t>Малино</t>
  </si>
  <si>
    <t>Малинский ФАП</t>
  </si>
  <si>
    <t>Сельхоз земля Малино</t>
  </si>
  <si>
    <t>3172108_5b47da80-5be0-40cb-86fc-a83293e70327</t>
  </si>
  <si>
    <t>Левашово</t>
  </si>
  <si>
    <t>Левашовская амбулатория</t>
  </si>
  <si>
    <t>3172101_d587c7da-320d-45d7-8f9a-b48c9ebc1160</t>
  </si>
  <si>
    <t>Зачатье</t>
  </si>
  <si>
    <t>Зачатьевский ФАП</t>
  </si>
  <si>
    <t>14а</t>
  </si>
  <si>
    <t>3172097_3efe29dc-e1ae-4911-ac24-1d2ccdc5d4da</t>
  </si>
  <si>
    <t>ГБУЗ ЯО Областная стоматологическая поликлиника</t>
  </si>
  <si>
    <t>Нетис телеком</t>
  </si>
  <si>
    <t>3172113_1b528525-9262-44bb-8266-379cd1ad7f16</t>
  </si>
  <si>
    <t>Майский</t>
  </si>
  <si>
    <t>Майский ФАП</t>
  </si>
  <si>
    <t>3172111_5cf03635-9d3d-47ec-816c-e5e1c76dbd1a</t>
  </si>
  <si>
    <t>Измайлово 2</t>
  </si>
  <si>
    <t>Измайловский ФАП</t>
  </si>
  <si>
    <t>3172104_ff357649-89fd-4040-a3a4-ae7748482c7f</t>
  </si>
  <si>
    <t>Хабарово</t>
  </si>
  <si>
    <t>3172112_40556f95-4a25-4830-bfed-579d85a2ebef</t>
  </si>
  <si>
    <t>Ростовская ЦРБ</t>
  </si>
  <si>
    <t>Медико-санитарная часть, в том числе центральная</t>
  </si>
  <si>
    <t>Красноборская</t>
  </si>
  <si>
    <t>3172111_eb56b6b3-6b0d-41f1-a6e9-6174449add52</t>
  </si>
  <si>
    <t>Данилково</t>
  </si>
  <si>
    <t>Зинкинский ФАП</t>
  </si>
  <si>
    <t>3172101_cb2379c2-9abc-4339-a40c-7f01382b8d0c</t>
  </si>
  <si>
    <t>Козино</t>
  </si>
  <si>
    <t>Козинский ФАП</t>
  </si>
  <si>
    <t>3172097_811b30b9-3ce3-48a4-9fee-e358197ec06e</t>
  </si>
  <si>
    <t>ГБУЗ ЯО "Клиническая больница № 1"</t>
  </si>
  <si>
    <t>3172105_d7c71bbb-b36e-4107-b655-12c061fd71e1</t>
  </si>
  <si>
    <t>Фрольцево</t>
  </si>
  <si>
    <t>Фрольцевский ФАП</t>
  </si>
  <si>
    <t>3172110_abd73566-60c5-49f9-9c7a-88ec15f81a55</t>
  </si>
  <si>
    <t>Горки</t>
  </si>
  <si>
    <t>Горкинский ФАП</t>
  </si>
  <si>
    <t>3172109_0ec94bdd-658f-4f4f-8b0f-aad6c5e08903</t>
  </si>
  <si>
    <t>Шильпухово</t>
  </si>
  <si>
    <t>Шильпуховский ФАП</t>
  </si>
  <si>
    <t>3172116_d0d93772-402f-4b67-be2a-e5cea37dead2</t>
  </si>
  <si>
    <t xml:space="preserve">ГУЗ ЯО "Угличская ЦРБ" </t>
  </si>
  <si>
    <t>3172107_fb437751-22bb-4e26-bcf6-e6392a7abdb3</t>
  </si>
  <si>
    <t>Лацкое</t>
  </si>
  <si>
    <t>Лацковский ФАП</t>
  </si>
  <si>
    <t>3172113_efe31305-a1f0-4c87-a5e8-6b2360422d2c</t>
  </si>
  <si>
    <t>Инфекционное отделение</t>
  </si>
  <si>
    <t>3172097_b990888a-9a7b-48a7-a02d-6c45fa2b4be5</t>
  </si>
  <si>
    <t>ГУЗ ЯО "Детская поликлиника № 3". Стоматологическое отделение</t>
  </si>
  <si>
    <t>3172113_6618d5ac-1937-4c15-9931-f337c9b56553</t>
  </si>
  <si>
    <t>Детская поликлиника № 3</t>
  </si>
  <si>
    <t>3172108_c6bbc067-9dc9-4deb-b929-1fc11c87e0ae</t>
  </si>
  <si>
    <t>Сосновый Бор</t>
  </si>
  <si>
    <t>Областная клиническая туберкулезная больница</t>
  </si>
  <si>
    <t>Транстелеком</t>
  </si>
  <si>
    <t>3172100_020962bd-3b4f-463c-a987-717da7b8848a</t>
  </si>
  <si>
    <t>Большое Село</t>
  </si>
  <si>
    <t>ГУЗ Большесельская  ЦРБ</t>
  </si>
  <si>
    <t>Челюскинцев</t>
  </si>
  <si>
    <t>1в</t>
  </si>
  <si>
    <t>3172116_532dbc71-4fc4-498d-bcf2-d131ac1b6611</t>
  </si>
  <si>
    <t>ГБУЗ ЯО "Областная станция переливания крови" Отделение заготовки крови №8</t>
  </si>
  <si>
    <t>3172097_ab681ddc-d2da-4632-aa21-797c153cc2a6</t>
  </si>
  <si>
    <t>3172101_8718f46c-2fad-4820-8065-4d0a2d32e436</t>
  </si>
  <si>
    <t>Инальцино</t>
  </si>
  <si>
    <t>Инальцинский ФАП</t>
  </si>
  <si>
    <t>3172113_07253438-60a6-47ac-a64b-6ccfa0f453d5</t>
  </si>
  <si>
    <t>ГУЗ ЯО "Городская больница № 4". Детская поликлиника</t>
  </si>
  <si>
    <t>Проектная</t>
  </si>
  <si>
    <t>3172101_0cf8c92f-9953-41cd-b4d6-6be595a48b5e</t>
  </si>
  <si>
    <t>Борисоглебский</t>
  </si>
  <si>
    <t>ГБУЗ  ЯО  Борисоглебская  ЦРБ</t>
  </si>
  <si>
    <t>23а</t>
  </si>
  <si>
    <t>LiveComm</t>
  </si>
  <si>
    <t>3172113_6cfba1c8-6b8d-4273-879c-8e4c0332805f</t>
  </si>
  <si>
    <t>ГУЗ ЯО "Городская больница № 4". Поликлиника для взрослых</t>
  </si>
  <si>
    <t>Цимлянская</t>
  </si>
  <si>
    <t>Атекс+</t>
  </si>
  <si>
    <t>3172114_f0ddf7be-302d-4a2d-b687-62903b875a42</t>
  </si>
  <si>
    <t>Терапевтическое отделение</t>
  </si>
  <si>
    <t>Крестовоздвиженская</t>
  </si>
  <si>
    <t>3172106_0a6cefe3-cf92-4422-b5e5-b4191ef95463</t>
  </si>
  <si>
    <t>Синицыно</t>
  </si>
  <si>
    <t>ФАП д. Синицыно</t>
  </si>
  <si>
    <t>3172104_35fe79a9-873e-4698-8991-84793899e51c</t>
  </si>
  <si>
    <t>3172109_07188452-9858-4d18-af54-647d2a9e3f16</t>
  </si>
  <si>
    <t>Всехсвятское</t>
  </si>
  <si>
    <t>Всехсвятский ФАП</t>
  </si>
  <si>
    <t>3172097_c82091e1-5711-4628-b4b3-1c64342417e6</t>
  </si>
  <si>
    <t>ГБКУЗ ЯО "ГБ им. Н.А.Семашко". Территориальная поликлиника</t>
  </si>
  <si>
    <t>3172116_202c9422-5f7a-48b2-a9c6-a4868e709f91</t>
  </si>
  <si>
    <t>Щипнево</t>
  </si>
  <si>
    <t>Щипневский  фельдшерско-акушерский пункт</t>
  </si>
  <si>
    <t>3172097_89bb5dad-082f-4925-b4cf-e0b52ec58008</t>
  </si>
  <si>
    <t>ГУЗ ЯО "Детская поликлиника № 3". ЛПО № 1</t>
  </si>
  <si>
    <t>Дзержинского</t>
  </si>
  <si>
    <t>3172110_ba1f76ef-fcc2-477d-89e5-ccbcc30ba3e2</t>
  </si>
  <si>
    <t>Копнино</t>
  </si>
  <si>
    <t>Копнинский ФАП</t>
  </si>
  <si>
    <t>4, 1</t>
  </si>
  <si>
    <t>3172110_838c9d09-a314-4dc9-84d4-211424564572</t>
  </si>
  <si>
    <t>Дмитриевское</t>
  </si>
  <si>
    <t>Дмитриевский ФАП</t>
  </si>
  <si>
    <t>3172111_4b04305f-3184-444f-9d80-1e882cbc1a9a</t>
  </si>
  <si>
    <t>Колодино</t>
  </si>
  <si>
    <t>Колодинская врачебная амбулатория</t>
  </si>
  <si>
    <t>3172113_04d4a0d8-fa80-4e46-a953-e25f6fa1e1ec</t>
  </si>
  <si>
    <t>Революции</t>
  </si>
  <si>
    <t>50</t>
  </si>
  <si>
    <t>3172101_14ee021a-6b8c-4b43-bd6b-3e170c684a1f</t>
  </si>
  <si>
    <t>Красный Октябрь</t>
  </si>
  <si>
    <t>Краснооктябрьская амбулатория</t>
  </si>
  <si>
    <t>3172107_c2298b19-84b0-4940-a9fb-d2c6bc937020</t>
  </si>
  <si>
    <t>Рожалово</t>
  </si>
  <si>
    <t>Рожаловский ФАП</t>
  </si>
  <si>
    <t>3172102_2f40970d-9124-4c5f-a6f5-ffaae715eb97</t>
  </si>
  <si>
    <t>Сутка</t>
  </si>
  <si>
    <t>Сутковский ФАП</t>
  </si>
  <si>
    <t>47, пом. 2</t>
  </si>
  <si>
    <t>3172105_bab51c0b-f08d-425f-b1e8-27af9323e25b</t>
  </si>
  <si>
    <t>Филиппово</t>
  </si>
  <si>
    <t>Филипповский ФАП</t>
  </si>
  <si>
    <t>2/10</t>
  </si>
  <si>
    <t>3172097_4931463e-6381-4f79-bd46-c285c8871e11</t>
  </si>
  <si>
    <t>ГБУЗ ЯО "Ярославская областная клиническая психиатрическая больница"</t>
  </si>
  <si>
    <t>ростелеком</t>
  </si>
  <si>
    <t>3172101_d4db1ad6-fb22-47f2-8f65-6a58cb92ab09</t>
  </si>
  <si>
    <t>Юркино</t>
  </si>
  <si>
    <t>Латкинский ФАП</t>
  </si>
  <si>
    <t>3172106_746fa0b6-7d23-4adb-ba22-e54abeab77cb</t>
  </si>
  <si>
    <t>Коптево</t>
  </si>
  <si>
    <t>ФАП д.Коптево</t>
  </si>
  <si>
    <t>Третьяковка</t>
  </si>
  <si>
    <t>3172127_cc4b0d67-3443-4338-af4f-17f54be63b57</t>
  </si>
  <si>
    <t>Кузнечихинская амбулатория</t>
  </si>
  <si>
    <t>3172116_758ad57c-6c69-48a4-acab-6e48d78f4bf3</t>
  </si>
  <si>
    <t>Угличское районное отделение ГУЗ ЯО "ЯОБСМЭ"</t>
  </si>
  <si>
    <t>3172110_1ed925fe-49e0-48fa-a54f-472cf2aec167</t>
  </si>
  <si>
    <t>Новский ВОП</t>
  </si>
  <si>
    <t>102</t>
  </si>
  <si>
    <t>3172097_8fe444f5-d615-42dd-8778-d1618363e6a7</t>
  </si>
  <si>
    <t>ГУЗ ЯО КБ №8. Женская консультация</t>
  </si>
  <si>
    <t>Суздальская</t>
  </si>
  <si>
    <t>3172103_e28f96b2-9d51-49cf-acc9-4ab6dab8b3fe</t>
  </si>
  <si>
    <t>ГБУЗ ЯО "Детский санаторий "Искра"</t>
  </si>
  <si>
    <t>санатории для детей, в том числе для детей с родителями</t>
  </si>
  <si>
    <t>3172116_aa0c0d01-74a2-4b13-b6ad-cc5866d80471</t>
  </si>
  <si>
    <t>Василево (Ильинское с/п)</t>
  </si>
  <si>
    <t>Василевский фельдшерско-акушерский пункт</t>
  </si>
  <si>
    <t>Спортивная</t>
  </si>
  <si>
    <t>3172106_850f5a26-a9a7-42ba-8091-d18c13a97d5f</t>
  </si>
  <si>
    <t>Крюково</t>
  </si>
  <si>
    <t>ФАП д. Крюково</t>
  </si>
  <si>
    <t>3172097_a43b8d44-bbd3-412e-a002-4b60333e93bc</t>
  </si>
  <si>
    <t>ГБУЗ ЯО "КБ № 1". Поликлиника №1</t>
  </si>
  <si>
    <t>34/1</t>
  </si>
  <si>
    <t>3172097_c1c9e432-f920-40e4-a58a-a9e52561dc4f</t>
  </si>
  <si>
    <t>11к</t>
  </si>
  <si>
    <t>3172114_f2bf3bae-bcbd-4e71-b58a-b618faadf03f</t>
  </si>
  <si>
    <t>Чебаково</t>
  </si>
  <si>
    <t>Чебаковский фельдшерско-акушерский пункт</t>
  </si>
  <si>
    <t>3172104_e737df54-4cf9-4c68-91b5-686a67e8e2de</t>
  </si>
  <si>
    <t>Середа</t>
  </si>
  <si>
    <t>Амбулатория</t>
  </si>
  <si>
    <t>3172116_2a361a69-de46-4844-98b4-0cfcf38cef71</t>
  </si>
  <si>
    <t>Вякирево</t>
  </si>
  <si>
    <t>Путчинский  фельдшерско-акушерский пункт</t>
  </si>
  <si>
    <t>3172116_4058859f-3928-437b-bb25-56cfbf6a1fe4</t>
  </si>
  <si>
    <t>Прилуки</t>
  </si>
  <si>
    <t>Прилукский  фельдшерско-акушерский пункт</t>
  </si>
  <si>
    <t>3172097_8c76a990-ea90-41c0-a0b9-d5c76744a84b</t>
  </si>
  <si>
    <t>ГАУЗ ЯО "КБ № 9" Поликлиника №4</t>
  </si>
  <si>
    <t>3172113_7ffa9493-a729-4d55-863e-3fcee657a895</t>
  </si>
  <si>
    <t>Детская поликлиника № 2</t>
  </si>
  <si>
    <t>Черепанова</t>
  </si>
  <si>
    <t>АТЕЛ</t>
  </si>
  <si>
    <t>3172113_458d106e-5853-4d79-83dd-80f0dd6831ba</t>
  </si>
  <si>
    <t>Каменники</t>
  </si>
  <si>
    <t>Каменниковская амбулатория</t>
  </si>
  <si>
    <t>3172108_dea8e06d-ca5c-4252-a782-5b4b1650bb2b</t>
  </si>
  <si>
    <t>Калинина</t>
  </si>
  <si>
    <t>3172097_b86dae23-9927-4895-9008-52400a5f8644</t>
  </si>
  <si>
    <t>ГАУЗ ЯО "КБ № 9" ОВОП</t>
  </si>
  <si>
    <t>Кольцова 1-я</t>
  </si>
  <si>
    <t>3172101_62ed9f15-1f9c-477e-879d-969672e2d3d7</t>
  </si>
  <si>
    <t>Сигорь</t>
  </si>
  <si>
    <t>Сигорьский ФАП</t>
  </si>
  <si>
    <t>3172097_57e61af5-8ba3-4346-bad8-ec0ca5d51a0d</t>
  </si>
  <si>
    <t>Марголина</t>
  </si>
  <si>
    <t>3172127_d48c8386-1d0d-4a95-87bf-1cb5dc1c4ae1</t>
  </si>
  <si>
    <t>Заволжье</t>
  </si>
  <si>
    <t>3172097_dcf7d038-716b-450f-9460-c62d56e64c25</t>
  </si>
  <si>
    <t>10/16</t>
  </si>
  <si>
    <t>3172127_da73bf45-e555-4044-9c8c-1021b06748ab</t>
  </si>
  <si>
    <t>Щедрино</t>
  </si>
  <si>
    <t>Щедринский ФАП</t>
  </si>
  <si>
    <t>3172113_276106a9-23de-4360-b0d5-ecf6b2323888</t>
  </si>
  <si>
    <t>Детская поликлиника № 1</t>
  </si>
  <si>
    <t>25а</t>
  </si>
  <si>
    <t>3172097_ce306fc0-129c-4030-9d82-7eecee25180a</t>
  </si>
  <si>
    <t>ГУЗ ЯО КБ №8. Поликлиника №2</t>
  </si>
  <si>
    <t>3172097_c058ff49-11f1-4684-bb4a-601e7e82cde4</t>
  </si>
  <si>
    <t>ГАУЗ ЯО "Клиническая больница № 9". Здравпункт</t>
  </si>
  <si>
    <t>75</t>
  </si>
  <si>
    <t>3172112_160335be-c30f-4a5a-8661-4cbab63aea7d</t>
  </si>
  <si>
    <t>Судино</t>
  </si>
  <si>
    <t>Шугорский ФАП</t>
  </si>
  <si>
    <t>3172113_681571c8-d0fc-4330-813d-3c8fb6f32b04</t>
  </si>
  <si>
    <t>Отделение профосмотров</t>
  </si>
  <si>
    <t>3172113_300ab1c9-c7be-4cb9-a81d-0f1b70b41aab</t>
  </si>
  <si>
    <t>Детская поликлиника № 3, филиал</t>
  </si>
  <si>
    <t>Боткина</t>
  </si>
  <si>
    <t>3172097_72486393-d694-461f-a828-3446d26731bc</t>
  </si>
  <si>
    <t>ГБУЗ ЯО "Клиническая больница № 10"</t>
  </si>
  <si>
    <t>ОАО "МТС"</t>
  </si>
  <si>
    <t>3172110_00bc7a7c-9b35-492f-baff-5063c82e29e7</t>
  </si>
  <si>
    <t>Андрианово</t>
  </si>
  <si>
    <t>Андриановский ФАП</t>
  </si>
  <si>
    <t>3172098_2892bec8-0461-4b42-b36a-3a2c7f2b779b</t>
  </si>
  <si>
    <t>ГБУЗ ЯО "Переславская ЦРБ"</t>
  </si>
  <si>
    <t>42а</t>
  </si>
  <si>
    <t>осн. ООО «Ботик-технологии» резерв. ПАО "Ростелеком"</t>
  </si>
  <si>
    <t>3172097_41dd5ec7-5cfc-45db-90e0-1f74c5eed869</t>
  </si>
  <si>
    <t>ГБУЗ ЯО "Ярославская областная клиническая наркологическая больница"</t>
  </si>
  <si>
    <t>59</t>
  </si>
  <si>
    <t>3172097_90e0cf26-7c52-47be-bbb4-f369c103410b</t>
  </si>
  <si>
    <t>ГУЗ ЯО "Инфекционная клиническая больница № 1"</t>
  </si>
  <si>
    <t>инфекционная больница, в том числе детская</t>
  </si>
  <si>
    <t>Простор-Телеком</t>
  </si>
  <si>
    <t>3172112_50c2cb94-f094-4b3c-993c-0d4328d3afa7</t>
  </si>
  <si>
    <t>Коленово</t>
  </si>
  <si>
    <t>Коленовский ФАП</t>
  </si>
  <si>
    <t>3172104_a492baef-9254-465c-bf20-ee4fc3f92974</t>
  </si>
  <si>
    <t>Голодяево</t>
  </si>
  <si>
    <t>3172112_5c12051a-793c-42cf-8e20-379b18a5e475</t>
  </si>
  <si>
    <t>Павлова Гора</t>
  </si>
  <si>
    <t>ФАП п. Павлова Гора</t>
  </si>
  <si>
    <t>3172113_a001ac76-a40b-4583-bda5-7487a5f4ecb8</t>
  </si>
  <si>
    <t>3172103_6e36dddf-046c-4c87-a20e-ecea38d14261</t>
  </si>
  <si>
    <t>Гаврилов-Ям</t>
  </si>
  <si>
    <t>ГУЗ ЯО Гаврилов-Ямская ЦРБ</t>
  </si>
  <si>
    <t>5а</t>
  </si>
  <si>
    <t>3172113_ac00fbc8-81d6-420e-8f56-500211a63a5b</t>
  </si>
  <si>
    <t>ГУЗ ЯО городская больница №3, поликлиника</t>
  </si>
  <si>
    <t>Черняховского</t>
  </si>
  <si>
    <t>Атекс плюс</t>
  </si>
  <si>
    <t>3172101_088f9542-a688-446e-beb9-4f71ca862724</t>
  </si>
  <si>
    <t>Красново</t>
  </si>
  <si>
    <t>Красновский ФАП</t>
  </si>
  <si>
    <t>Луговой</t>
  </si>
  <si>
    <t>3172116_f0efd9b6-7f16-437f-aa3a-1824101dfc48</t>
  </si>
  <si>
    <t>Поликлиника №1</t>
  </si>
  <si>
    <t>ООО "Транстелком"</t>
  </si>
  <si>
    <t>3172098_f15cd5f0-5977-4cc7-8b5a-127d64cc26d8</t>
  </si>
  <si>
    <t>стоматологическое отделение</t>
  </si>
  <si>
    <t>Менделеева</t>
  </si>
  <si>
    <t>3172097_ad6bca00-4997-427a-9b6d-475c35332f4c</t>
  </si>
  <si>
    <t>3172108_9f52f249-5ef7-4d2f-a635-4208cc7c5a4b</t>
  </si>
  <si>
    <t>Путятино</t>
  </si>
  <si>
    <t>Путятинский ФАП</t>
  </si>
  <si>
    <t>Им А.П.Маслова</t>
  </si>
  <si>
    <t>3172097_e3fed023-cddd-4674-83df-b5bfdec9eeff</t>
  </si>
  <si>
    <t>ГУЗ ЯО Детская стоматологическая поликлиника № 2</t>
  </si>
  <si>
    <t>24/78</t>
  </si>
  <si>
    <t>3172113_fee5fe5e-eb36-4646-9807-c09d8e940f73</t>
  </si>
  <si>
    <t>Волково (Огарковская с/а)</t>
  </si>
  <si>
    <t>Волковский ФАП</t>
  </si>
  <si>
    <t>В.А.Лапшина</t>
  </si>
  <si>
    <t>3172116_b6bf164f-009f-48f5-8b23-2a923246e7cc</t>
  </si>
  <si>
    <t>Амбулатория микрорайона «Цветочный»</t>
  </si>
  <si>
    <t>2-я Камышевского шоссе</t>
  </si>
  <si>
    <t>16а</t>
  </si>
  <si>
    <t>3172107_cc84f2bd-4812-4dde-8571-b041a8e5e629</t>
  </si>
  <si>
    <t>Марьино</t>
  </si>
  <si>
    <t>Марьинский ФАП</t>
  </si>
  <si>
    <t>3172113_0161bb91-cb7d-4767-b9ca-18c59edc9a43</t>
  </si>
  <si>
    <t xml:space="preserve">ГУЗ ЯО «Городская больница № 6» г. Рыбинска </t>
  </si>
  <si>
    <t>55</t>
  </si>
  <si>
    <t>3172113_b8a11e82-6c86-40fe-b748-4f96bd1b050e</t>
  </si>
  <si>
    <t>Офис врача общей практики</t>
  </si>
  <si>
    <t>Правды</t>
  </si>
  <si>
    <t>3172097_efbb8d07-d794-494e-ab9b-555bf4f5947d</t>
  </si>
  <si>
    <t>ГБУЗ ЯО "КБ № 3". ОВОП №3</t>
  </si>
  <si>
    <t>Алмазная</t>
  </si>
  <si>
    <t>3172116_f5d9278d-e664-4a9c-a9f6-39c141079d7e</t>
  </si>
  <si>
    <t>Улейма</t>
  </si>
  <si>
    <t>Улейминская амбулатория</t>
  </si>
  <si>
    <t>Дерюгина</t>
  </si>
  <si>
    <t>3172104_b92ce1c7-f686-4452-b6e1-ccac03d3a910</t>
  </si>
  <si>
    <t>Туфаново</t>
  </si>
  <si>
    <t>3172106_922d1e3a-74eb-4ab6-bb76-03178b44dd12</t>
  </si>
  <si>
    <t>Богородское</t>
  </si>
  <si>
    <t>ФАП д. Богородское</t>
  </si>
  <si>
    <t>3172097_e13d0aef-1741-4721-b8af-ba0bde626917</t>
  </si>
  <si>
    <t>ГБКУЗ ЯО "ГБ им. Н.А.Семашко". Терапевтическое отделение и отделение сестринского ухода</t>
  </si>
  <si>
    <t>8 Марта</t>
  </si>
  <si>
    <t>3172116_eccd8c90-3850-4d07-ae37-f20f83a446a3</t>
  </si>
  <si>
    <t>3172101_3974892f-3b63-4541-81ea-dcf555ae3f80</t>
  </si>
  <si>
    <t>Емельянниково</t>
  </si>
  <si>
    <t>Георгиевский ФАП</t>
  </si>
  <si>
    <t>3172098_b15ec62c-3aed-405a-8f54-d54d97e8c78e</t>
  </si>
  <si>
    <t>Паталогоанатомическое отделение</t>
  </si>
  <si>
    <t>109</t>
  </si>
  <si>
    <t>3172113_50dceeab-27e1-4dad-8e3a-a9f9c3b07c30</t>
  </si>
  <si>
    <t>Детская поликлиника № 2, филиал</t>
  </si>
  <si>
    <t>Зои Космодемьянской/Ленина проспект</t>
  </si>
  <si>
    <t>2а/150а</t>
  </si>
  <si>
    <t>3172107_d9f30a54-5a86-401f-adf3-afd516f3aa2b</t>
  </si>
  <si>
    <t>Мокеиха</t>
  </si>
  <si>
    <t>Октябрьский ФАП</t>
  </si>
  <si>
    <t>3172111_32053f13-7cc9-4dc5-b51a-a02130ca1909</t>
  </si>
  <si>
    <t>Андрюшино</t>
  </si>
  <si>
    <t>Володарский ФАП</t>
  </si>
  <si>
    <t>3172127_02727a21-ca6a-47e6-a984-b41e0a4edf2c</t>
  </si>
  <si>
    <t>Мордвиново</t>
  </si>
  <si>
    <t>Мордвиновский ФАП</t>
  </si>
  <si>
    <t>3172116_65519283-4ba4-401c-8b77-7d97f21244a9</t>
  </si>
  <si>
    <t>Шишкино</t>
  </si>
  <si>
    <t>Шишкинский  фельдшерско-акушерский пункт</t>
  </si>
  <si>
    <t>3172102_1d156bd5-5ec2-46b2-8e73-cc62c366b847</t>
  </si>
  <si>
    <t>Прозорово</t>
  </si>
  <si>
    <t>Прозоровский ФАП</t>
  </si>
  <si>
    <t>Михайловская</t>
  </si>
  <si>
    <t>3172097_229be3f8-2a3a-4ec8-b7c1-41d962769c67</t>
  </si>
  <si>
    <t>ГБУЗ ЯО "КБ № 1". Поликлиника №4</t>
  </si>
  <si>
    <t>3172113_6510f294-ab29-4de4-bcff-3e6f4eef7494</t>
  </si>
  <si>
    <t>Огарково</t>
  </si>
  <si>
    <t>Огаровский ФАП</t>
  </si>
  <si>
    <t>Гавриловская</t>
  </si>
  <si>
    <t>76</t>
  </si>
  <si>
    <t>3172097_301795dd-c882-49c2-94c7-455b7c9cbd53</t>
  </si>
  <si>
    <t>Большие Полянки</t>
  </si>
  <si>
    <t>3172113_656383db-e96b-4b9d-9ae3-322cf966c3d5</t>
  </si>
  <si>
    <t>Шашково</t>
  </si>
  <si>
    <t>Шашковская амбулатория</t>
  </si>
  <si>
    <t>3172127_2a1404b1-de3e-4dbf-a3c3-2f9d3cbf7318</t>
  </si>
  <si>
    <t>Ярославка</t>
  </si>
  <si>
    <t>Амбулатория поселка Ярославка</t>
  </si>
  <si>
    <t>3172113_3395ab52-20ca-4c6e-8a30-7a0c30e60e39</t>
  </si>
  <si>
    <t>ГУЗ ЯО Рыбинская ЦРП</t>
  </si>
  <si>
    <t>3172108_f7ed11ec-7556-43d3-9fbc-86764a56619c</t>
  </si>
  <si>
    <t>Некрасовское</t>
  </si>
  <si>
    <t>ГБУЗ ЯО "Некрасовская ЦРБ"</t>
  </si>
  <si>
    <t>46</t>
  </si>
  <si>
    <t>3172113_973edbc1-703c-4eee-88a4-b2ec3ddf4361</t>
  </si>
  <si>
    <t>ГБУЗ ЯО ЯОКНБ</t>
  </si>
  <si>
    <t>3172097_4de36e53-2702-4842-b4c0-5317456ff1c4</t>
  </si>
  <si>
    <t>ГБУЗ ЯО "Клиническая больница № 3". Фельдшерский здравпункт Ярославского АТП</t>
  </si>
  <si>
    <t>Авиаторов</t>
  </si>
  <si>
    <t>153 (пом. 1-14, 18-43, 46-71, 73-79, 80, 81-83)</t>
  </si>
  <si>
    <t>3172102_f7e89ed4-dc8f-4eb6-81c9-7289d2059399</t>
  </si>
  <si>
    <t>Себельское</t>
  </si>
  <si>
    <t>Себельский ФАП</t>
  </si>
  <si>
    <t>3172097_7e29ac09-d1e8-4595-a605-1fe393998f0a</t>
  </si>
  <si>
    <t>ГАУЗ ЯО "КБ № 9" Поликлиника №4 Стоматология</t>
  </si>
  <si>
    <t>Норский 3-й</t>
  </si>
  <si>
    <t>Беспроводная сеть</t>
  </si>
  <si>
    <t>Энфорта</t>
  </si>
  <si>
    <t>3172107_ac10a1e2-bfed-46c2-937d-0e6af9e6a48d</t>
  </si>
  <si>
    <t>Парфеньево</t>
  </si>
  <si>
    <t>Парфеньевский ФАП</t>
  </si>
  <si>
    <t>3172111_a7be769e-4d36-47b7-90cb-c5090b3be542</t>
  </si>
  <si>
    <t>Красное (Красновский с/о)</t>
  </si>
  <si>
    <t>3172111_e567ccaa-42d4-4bad-8eee-4bcf61f1cab0</t>
  </si>
  <si>
    <t>Покров-Рогули</t>
  </si>
  <si>
    <t>3172104_7ed18f25-7142-44f6-9f53-a787435233f9</t>
  </si>
  <si>
    <t>Спас</t>
  </si>
  <si>
    <t>3172108_12cbca5d-23f5-4dce-bb26-685c2488b2da</t>
  </si>
  <si>
    <t>94</t>
  </si>
  <si>
    <t>ООО "Горизонт" Zavolga NET</t>
  </si>
  <si>
    <t>3172097_a907d1e6-85b4-44fb-9adc-4187756ed421</t>
  </si>
  <si>
    <t>ГУЗ ЯО ДКБ № 1. Поликлиника № 3</t>
  </si>
  <si>
    <t>Рыбинская</t>
  </si>
  <si>
    <t>28/35</t>
  </si>
  <si>
    <t>3172097_c2a0e098-d6cd-43f0-86a4-d72e55ae219f</t>
  </si>
  <si>
    <t>Лисицына</t>
  </si>
  <si>
    <t>3172127_69ef0d98-9cc3-4931-b42e-31f6eeb17e2a</t>
  </si>
  <si>
    <t>Курбское отделение</t>
  </si>
  <si>
    <t>3172112_2269a76d-56fb-4a04-81f7-a9cd17575a39</t>
  </si>
  <si>
    <t>Чепорово</t>
  </si>
  <si>
    <t>Чепоровский ФАП</t>
  </si>
  <si>
    <t>3172101_74602d4f-3383-4e50-9034-b1791acadf04</t>
  </si>
  <si>
    <t>Алешкино</t>
  </si>
  <si>
    <t>Ивановский ФАП</t>
  </si>
  <si>
    <t>74</t>
  </si>
  <si>
    <t>3172113_9a0c346e-cc68-4816-a960-74c0ef5c84c9</t>
  </si>
  <si>
    <t>ГУЗ ЯО "Городская больница №6", поликлиника № 1</t>
  </si>
  <si>
    <t>Зои Космодемьянской</t>
  </si>
  <si>
    <t>3172127_bd2fd702-3f21-4870-9b01-c0d800a93372</t>
  </si>
  <si>
    <t>Карачиха</t>
  </si>
  <si>
    <t>Карачихская амбулатория</t>
  </si>
  <si>
    <t>3172114_e79c0794-80fd-477b-bea2-0526b3fc7fcb</t>
  </si>
  <si>
    <t>Никольское (Никольский с/с)</t>
  </si>
  <si>
    <t>Никольский фельдшерско-акушерский пункт</t>
  </si>
  <si>
    <t>Даниловская</t>
  </si>
  <si>
    <t>3172108_95a916c2-4b16-4c94-ae75-01e190f5025f</t>
  </si>
  <si>
    <t>Дубки</t>
  </si>
  <si>
    <t>Родюкинский ФАП</t>
  </si>
  <si>
    <t>3172102_db22a476-1430-4cde-a29e-7d552ba5820d</t>
  </si>
  <si>
    <t>Ульяниха</t>
  </si>
  <si>
    <t>Ульянихский ФАП</t>
  </si>
  <si>
    <t>Имени А.Г.Сорокина</t>
  </si>
  <si>
    <t>3172113_234b611e-0962-4c3f-9bd1-1a7bd56cbe06</t>
  </si>
  <si>
    <t>ГУЗ ЯО "Городская больница №6", поликлиника № 2</t>
  </si>
  <si>
    <t>3172111_e2fb21d6-a98d-46a0-8984-e18b8c158b3b</t>
  </si>
  <si>
    <t>Князево</t>
  </si>
  <si>
    <t>Князевский ФАП</t>
  </si>
  <si>
    <t>Ветеранская</t>
  </si>
  <si>
    <t>3172111_14a164bd-38a4-4491-b864-748e9a38edad</t>
  </si>
  <si>
    <t>3172110_769e0e7f-5979-4d95-86d3-3147d75be5f5</t>
  </si>
  <si>
    <t>Большая Брембола</t>
  </si>
  <si>
    <t>Большебрембольский ФАП</t>
  </si>
  <si>
    <t>3172113_499ee078-fe1f-4074-b988-13f882229eab</t>
  </si>
  <si>
    <t>ГУЗ ЯО "Городская больница № 3"</t>
  </si>
  <si>
    <t>Рокоссовского</t>
  </si>
  <si>
    <t>3172107_77ac6e34-6c7c-47fa-be27-5a5e76debed3</t>
  </si>
  <si>
    <t>Спас-Ильдь</t>
  </si>
  <si>
    <t>Спасский ФАП</t>
  </si>
  <si>
    <t>3172127_adc2530e-6188-487c-ace4-2b9fe4125e8a</t>
  </si>
  <si>
    <t>Медягино</t>
  </si>
  <si>
    <t>Медягинский ФАП</t>
  </si>
  <si>
    <t>35а</t>
  </si>
  <si>
    <t>3172116_84470891-258d-445e-97a1-be12670f9d6c</t>
  </si>
  <si>
    <t>Костево</t>
  </si>
  <si>
    <t>Платуновский  фельдшерско-акушерский пункт</t>
  </si>
  <si>
    <t>3172113_ab5caef5-ea39-40b3-b60f-4e085b67032b</t>
  </si>
  <si>
    <t>Дюдьково</t>
  </si>
  <si>
    <t>Дюдьковская амбулатория</t>
  </si>
  <si>
    <t>3172113_923c992d-0400-4d1a-abfd-cf0df2f4a19e</t>
  </si>
  <si>
    <t>Отделение поликлиники</t>
  </si>
  <si>
    <t>3172098_7ede3607-f6cc-49c9-8683-26513b863acf</t>
  </si>
  <si>
    <t>Детская поликлника</t>
  </si>
  <si>
    <t>Плещеевская</t>
  </si>
  <si>
    <t>3172100_be001a68-19ca-4b3c-af76-ddac1319618b</t>
  </si>
  <si>
    <t>Чудиново (Чудиновский с/с)</t>
  </si>
  <si>
    <t>Чудиновский ФАП</t>
  </si>
  <si>
    <t>3172097_bfe2fbe9-2019-4ad2-b10b-6563666cfb3f</t>
  </si>
  <si>
    <t>ГАУЗ ЯО "КБ № 9" Женская консультация №1</t>
  </si>
  <si>
    <t>3172097_874cefe0-dba4-4ad4-afdd-d68b744d3181</t>
  </si>
  <si>
    <t>ГБУЗ ЯО "КБ № 3". ОВОП №1</t>
  </si>
  <si>
    <t>3172127_2efbf772-ba10-4b01-8099-0635d34010f7</t>
  </si>
  <si>
    <t>Толгоболь</t>
  </si>
  <si>
    <t>Толгобольский ФАП</t>
  </si>
  <si>
    <t>139</t>
  </si>
  <si>
    <t>3172103_a19f2f34-c5f6-47b3-b9bf-33343d1df251</t>
  </si>
  <si>
    <t>Плещеево</t>
  </si>
  <si>
    <t>Плещеевский ФАП</t>
  </si>
  <si>
    <t>3172097_da77f97c-445b-4b25-b7c9-3672eb1df03a</t>
  </si>
  <si>
    <t>ГУЗ ЯО КБ №8</t>
  </si>
  <si>
    <t>149</t>
  </si>
  <si>
    <t>3172108_94998045-2956-43f9-8a71-3cefc78e3032</t>
  </si>
  <si>
    <t>Рождествено</t>
  </si>
  <si>
    <t>Рождественский ФАП</t>
  </si>
  <si>
    <t>3172101_f293df82-ba94-4c4c-a7cd-eee32c974c54</t>
  </si>
  <si>
    <t>Покровское (Покровская с/а)</t>
  </si>
  <si>
    <t>Покровский  ФАП</t>
  </si>
  <si>
    <t>3172097_699ade1b-e401-41b9-a8df-652a4ba90a83</t>
  </si>
  <si>
    <t>ГБУЗ ЯО ЯОКНБ. Амбулаторное отделение № 1</t>
  </si>
  <si>
    <t>3172113_2eaf873c-7fe9-423c-8e7b-9a73ae40b8bd</t>
  </si>
  <si>
    <t>174а</t>
  </si>
  <si>
    <t>3172113_814e27d2-4753-44dd-b785-76eda831370d</t>
  </si>
  <si>
    <t>Арефино</t>
  </si>
  <si>
    <t>Арефинская амбулатория</t>
  </si>
  <si>
    <t>3172127_85d7aa46-417f-4757-8b7f-a5444aaaddd4</t>
  </si>
  <si>
    <t>Дубковская амбулатория</t>
  </si>
  <si>
    <t>3172110_e9479f59-1ec0-480a-a312-6e87fcbbeee7</t>
  </si>
  <si>
    <t>Рязанцево</t>
  </si>
  <si>
    <t>Рязанцевская амбулатория</t>
  </si>
  <si>
    <t>3172103_0f788fd7-b10e-436a-aff1-fc4e416d71ad</t>
  </si>
  <si>
    <t>Прошенино</t>
  </si>
  <si>
    <t>Прошенинский ФАП</t>
  </si>
  <si>
    <t>Черемуховая</t>
  </si>
  <si>
    <t>3172104_1b573f33-249d-4c76-b0ff-5dc56d5aa24a</t>
  </si>
  <si>
    <t>Лечебный корпус</t>
  </si>
  <si>
    <t>3172127_685df0d3-d6da-483f-a235-d83519c7b327</t>
  </si>
  <si>
    <t>Толбухино</t>
  </si>
  <si>
    <t>Толбухинское отделение</t>
  </si>
  <si>
    <t>Кооперативная</t>
  </si>
  <si>
    <t>3172110_90c71fab-fbba-4d7c-af50-03ef7653cd14</t>
  </si>
  <si>
    <t>Филимоново</t>
  </si>
  <si>
    <t>Филимоновский ФАП</t>
  </si>
  <si>
    <t>45а</t>
  </si>
  <si>
    <t>3172109_bdbfbc1a-3afa-4a53-9bf6-d875bd15d63e</t>
  </si>
  <si>
    <t>Колкино</t>
  </si>
  <si>
    <t>Колкинский ФАП</t>
  </si>
  <si>
    <t>Сельхоз земля Скалино</t>
  </si>
  <si>
    <t>3172106_121a892e-7ef1-49ab-9dbb-28493d57811c</t>
  </si>
  <si>
    <t>Сера</t>
  </si>
  <si>
    <t>ФАП с. Сера</t>
  </si>
  <si>
    <t>3172097_cd06ddac-6fa3-414b-b200-e1ca71e048ea</t>
  </si>
  <si>
    <t>ГАУЗ ЯО "КБ № 9" Поликлиника №2</t>
  </si>
  <si>
    <t>Труфанова</t>
  </si>
  <si>
    <t>21 корп 2</t>
  </si>
  <si>
    <t>3172110_236d6e9b-3d6c-4f0b-9bd9-4e1fba424a7e</t>
  </si>
  <si>
    <t>Смоленское</t>
  </si>
  <si>
    <t>Смоленский ФАП</t>
  </si>
  <si>
    <t>3172127_6d000488-f547-4def-beba-5e3a7179c5dd</t>
  </si>
  <si>
    <t>3172114_60828937-2acf-4cd8-bd70-d1baaa692ad0</t>
  </si>
  <si>
    <t>Павловская амбулатория</t>
  </si>
  <si>
    <t>3172113_3768420e-3826-42a6-abf1-e70e2343a7b9</t>
  </si>
  <si>
    <t>3172109_b9f8e0ba-d341-4e46-8634-09db31292913</t>
  </si>
  <si>
    <t>Пеньково</t>
  </si>
  <si>
    <t>Пеньковский ФАП</t>
  </si>
  <si>
    <t>Сельхоз земля Пеньково</t>
  </si>
  <si>
    <t>3172112_b7518da8-045a-4dbf-9e0f-eab28ee75cfd</t>
  </si>
  <si>
    <t>Заозерский ФАП</t>
  </si>
  <si>
    <t>3172113_ce8489b0-07fa-4439-9fb9-6d4e40e4beee</t>
  </si>
  <si>
    <t>Никольское (Николо-Кормская с/а)</t>
  </si>
  <si>
    <t>Николо-Кормский ФАП</t>
  </si>
  <si>
    <t>3172103_964ade2b-8156-42be-a797-0c8955326daf</t>
  </si>
  <si>
    <t>Гаврилов-Ямское районное отделение ГУЗ ЯО "ЯОБСМЭ"</t>
  </si>
  <si>
    <t>3172102_2f8d38b0-b019-4129-a9d9-f5250854c4d5</t>
  </si>
  <si>
    <t>Лискино</t>
  </si>
  <si>
    <t>Лискинский ФАП</t>
  </si>
  <si>
    <t>3172112_bba4ff2e-6256-4e60-9d9c-3e83e83bc577</t>
  </si>
  <si>
    <t>3172111_6a76a949-ff6c-4f41-a6f1-a67788f1ce09</t>
  </si>
  <si>
    <t>Ясная Поляна</t>
  </si>
  <si>
    <t>Ясно-Полянский Фап</t>
  </si>
  <si>
    <t>3172114_c4720517-453c-404d-ba98-be58b9b162b0</t>
  </si>
  <si>
    <t>Першинская амбулатория</t>
  </si>
  <si>
    <t>3172102_d70f0352-e593-43a0-a109-674d2db94d11</t>
  </si>
  <si>
    <t>Коростель</t>
  </si>
  <si>
    <t>Коростельский ФАП</t>
  </si>
  <si>
    <t>Крестьянская</t>
  </si>
  <si>
    <t>3172110_6f87d900-1939-40a3-a4d6-6335bb5fc8ce</t>
  </si>
  <si>
    <t>Берендеево</t>
  </si>
  <si>
    <t>Берендеевское отделение</t>
  </si>
  <si>
    <t>Клубный</t>
  </si>
  <si>
    <t>3172113_cb877e5b-f8c1-4979-b3ab-f3950aefa92c</t>
  </si>
  <si>
    <t>ГБУЗ ЯО ОКВД. Поликлиника № 2</t>
  </si>
  <si>
    <t>3172097_757a4e46-85c0-401f-ad2a-9ce36301a234</t>
  </si>
  <si>
    <t>Дом.ру</t>
  </si>
  <si>
    <t>3172102_a1509509-b596-4328-8785-12c54273ddfc</t>
  </si>
  <si>
    <t>Михальково</t>
  </si>
  <si>
    <t>Захаринский ФАП</t>
  </si>
  <si>
    <t>6, пом.3</t>
  </si>
  <si>
    <t>3172097_61ad7c74-40a5-4690-bb4f-94135cb4e30d</t>
  </si>
  <si>
    <t>ГУЗ ЯО "Детская поликлиника № 3". ЛПО № 2</t>
  </si>
  <si>
    <t>3172113_026ee8d2-1f55-426f-9db2-4e4d006b5428</t>
  </si>
  <si>
    <t>Искра Октября</t>
  </si>
  <si>
    <t>ЦВОП Искра Октября</t>
  </si>
  <si>
    <t>3172113_66c3f2a0-54b1-4e66-b14c-559e92c16ef2</t>
  </si>
  <si>
    <t>Ошурковская</t>
  </si>
  <si>
    <t>3172113_062690a7-2754-4cb7-a76b-9681283cdebc</t>
  </si>
  <si>
    <t>Глебово</t>
  </si>
  <si>
    <t>Глебовский ЦВОП</t>
  </si>
  <si>
    <t>Волжская</t>
  </si>
  <si>
    <t>3172113_a86666a7-1834-46cd-90b3-3653400e75f5</t>
  </si>
  <si>
    <t>Герцена/Гоголя</t>
  </si>
  <si>
    <t>13/24</t>
  </si>
  <si>
    <t>Атэл</t>
  </si>
  <si>
    <t>3172107_47f22f34-d4df-437d-8dd8-f07dac5196f1</t>
  </si>
  <si>
    <t>Новинское</t>
  </si>
  <si>
    <t>Новинский ФАП</t>
  </si>
  <si>
    <t>3172104_2db38bd2-a8b7-44ac-a112-f516e910c102</t>
  </si>
  <si>
    <t>Семлово</t>
  </si>
  <si>
    <t>3172103_9c148fa9-d080-47dd-a976-06a6e3ab8a0f</t>
  </si>
  <si>
    <t>ГБУЗ ЯО "Санаторий-профилакторий "Сосновый бор"</t>
  </si>
  <si>
    <t>санаторий-профилакторий</t>
  </si>
  <si>
    <t>Мобильная связь</t>
  </si>
  <si>
    <t>ООО "МедиаКом"</t>
  </si>
  <si>
    <t>3172113_346fd55a-c8ab-47b0-8b94-f5316028c80f</t>
  </si>
  <si>
    <t>Песочное</t>
  </si>
  <si>
    <t>Песоченская амбулатория</t>
  </si>
  <si>
    <t>3172111_e189c32b-50b5-43d3-942c-fea5c78abbe3</t>
  </si>
  <si>
    <t>Васильевское</t>
  </si>
  <si>
    <t>Васильевский ФАП</t>
  </si>
  <si>
    <t>3172127_15489ad9-6211-4241-9110-eb594ca548b4</t>
  </si>
  <si>
    <t>Ивняки</t>
  </si>
  <si>
    <t>Ивняковская амбулатория</t>
  </si>
  <si>
    <t>3172097_978a5f47-300c-4b12-9fd4-238e25170dcf</t>
  </si>
  <si>
    <t>ГАУЗ ЯО "КБ № 9" Поликлиника №4 Дневной стационар</t>
  </si>
  <si>
    <t>Большая Любимская</t>
  </si>
  <si>
    <t>3172097_15afdb96-3be6-4b44-80d8-32302c064ef0</t>
  </si>
  <si>
    <t>ГБКУЗ ЯО "ГБ им. Н.А.Семашко". Женская консультация</t>
  </si>
  <si>
    <t>3172097_40e6237e-d9a8-4b79-8466-1aff131f0907</t>
  </si>
  <si>
    <t>ГБУЗ ЯО ЯОКНБ. Отделение реабилитации № 7</t>
  </si>
  <si>
    <t>Главная</t>
  </si>
  <si>
    <t>3172107_d87b0e02-652c-4c5d-bde9-892a7e012dcc</t>
  </si>
  <si>
    <t>Шестихино</t>
  </si>
  <si>
    <t>Шестихинский ФАП</t>
  </si>
  <si>
    <t>Вокзальная</t>
  </si>
  <si>
    <t>3172114_ba08a572-5dff-437e-9a62-f6dfbcafaa46</t>
  </si>
  <si>
    <t>Манылово</t>
  </si>
  <si>
    <t>Здоровцевский фельдшерско-акушерский пункт</t>
  </si>
  <si>
    <t>Дружная</t>
  </si>
  <si>
    <t>3172114_f61d1189-4b53-41d8-9f53-ba2769376329</t>
  </si>
  <si>
    <t>Ясиплево</t>
  </si>
  <si>
    <t>Помогаловский фельдшерско-акушерский пункт</t>
  </si>
  <si>
    <t>3172114_fe2c9985-9765-44b1-a1c0-4763504e3db7</t>
  </si>
  <si>
    <t>Тутаевское  районное отделение ГУЗ ЯО "ЯОБСМЭ"</t>
  </si>
  <si>
    <t>3172114_0555494c-64f3-480d-b2a9-0c77df0a8cb2</t>
  </si>
  <si>
    <t>Фоминское</t>
  </si>
  <si>
    <t>Фоминская амбулатория</t>
  </si>
  <si>
    <t>3172106_62d1e24a-ce0a-4ecb-84db-c7110a6a4c3b</t>
  </si>
  <si>
    <t>Охотино</t>
  </si>
  <si>
    <t>ООВП с. Охотино</t>
  </si>
  <si>
    <t>3172113_7b4d60a4-b5ec-45b4-bf25-5346559e7590</t>
  </si>
  <si>
    <t>3172097_83adb123-2084-44ea-b160-63fc22b56f2c</t>
  </si>
  <si>
    <t>ГБУЗ ЯО "Клиническая больница № 3"</t>
  </si>
  <si>
    <t>Маяковского</t>
  </si>
  <si>
    <t>3172107_f8f5635f-58c7-4205-bf83-13e873d10f6b</t>
  </si>
  <si>
    <t>Боброво</t>
  </si>
  <si>
    <t>Бобровский ФАП</t>
  </si>
  <si>
    <t>3172113_7be8f041-60fd-4ed4-a128-1770adbf9623</t>
  </si>
  <si>
    <t>Чебышева</t>
  </si>
  <si>
    <t>3172112_2e314955-672a-42c6-8168-2de3176ac21d</t>
  </si>
  <si>
    <t>Терапевтический корпус</t>
  </si>
  <si>
    <t>3172097_f68d27eb-9183-4520-80f2-5c8e4bf777cf</t>
  </si>
  <si>
    <t>ГУЗ ЯО ДКБ № 1. Поликлиника № 1 филиал</t>
  </si>
  <si>
    <t>3172097_eccffdae-2644-4886-8f11-5dd773979d61</t>
  </si>
  <si>
    <t>ГБКУЗ ЯО "Городская больница имени Н.А.Семашко"</t>
  </si>
  <si>
    <t>Семашко</t>
  </si>
  <si>
    <t>3172105_4590959a-045c-4575-bf37-019b755f877b</t>
  </si>
  <si>
    <t>Вахромейка</t>
  </si>
  <si>
    <t>Вахромеевский ФАП</t>
  </si>
  <si>
    <t>3172097_c7ad7228-38b5-4124-a529-8368476c2ab6</t>
  </si>
  <si>
    <t>ГУЗ ЯО "Ярославское областное бюро судебно-медицинской экспертизы"</t>
  </si>
  <si>
    <t>3172116_0e4e5e59-b49b-4378-b591-c8933584a8e9</t>
  </si>
  <si>
    <t>Ульянкино</t>
  </si>
  <si>
    <t>Ульянкинский  фельдшерско-акушерский пункт</t>
  </si>
  <si>
    <t>3172113_9f90c282-fc73-4f1c-8764-4d66a7e01344</t>
  </si>
  <si>
    <t>Починок-Болотово</t>
  </si>
  <si>
    <t>Починок-Болотовский ФАП</t>
  </si>
  <si>
    <t>Стрелка</t>
  </si>
  <si>
    <t>3172101_63f77114-0a20-4c95-8a2e-22e9ebc64f1d</t>
  </si>
  <si>
    <t>Березники (Покровская с/а)</t>
  </si>
  <si>
    <t>Березниковский ФАП</t>
  </si>
  <si>
    <t>3172097_fd9e1504-fafd-4855-a401-e8398d785263</t>
  </si>
  <si>
    <t>ГБКУЗ ЯО "Поликлиника № 2"</t>
  </si>
  <si>
    <t>3172100_46dd9562-c135-40a0-af77-f1d0acb73444</t>
  </si>
  <si>
    <t>Высоково</t>
  </si>
  <si>
    <t>3172108_7e250973-bbf8-4776-ace1-11e35e19f887</t>
  </si>
  <si>
    <t>Черная Заводь</t>
  </si>
  <si>
    <t>Черно-Заводский ФАП</t>
  </si>
  <si>
    <t>3172116_6274a065-f6b1-404f-be52-fe25f4283cd2</t>
  </si>
  <si>
    <t>Воронцово</t>
  </si>
  <si>
    <t>Ординский  фельдшерско-акушерский пункт</t>
  </si>
  <si>
    <t>3172097_0f8ae7a9-683d-48c6-a905-cc68f206ae95</t>
  </si>
  <si>
    <t>ГБУЗ ЯО ЯОКПБ. Детское диспансерное отделение</t>
  </si>
  <si>
    <t>3172097_b9ad6445-b465-4bdf-963c-89214c8afbb2</t>
  </si>
  <si>
    <t>ГУЗ ЯО КБ №8. Детская поликлиника №2</t>
  </si>
  <si>
    <t>3172103_ee110eed-7661-4608-ae9a-8043351d4a55</t>
  </si>
  <si>
    <t>Ильинское-Урусово</t>
  </si>
  <si>
    <t>Ильинско- Урусовский ФАП</t>
  </si>
  <si>
    <t>3172098_64fcc13c-04c1-404f-9d84-1253ce0ae3aa</t>
  </si>
  <si>
    <t>15а</t>
  </si>
  <si>
    <t>3172112_a2205467-04bb-4c7f-ba8a-b13674264eb8</t>
  </si>
  <si>
    <t>Дмитриановское</t>
  </si>
  <si>
    <t>Дмитриановский ФАП</t>
  </si>
  <si>
    <t>Кузьмина</t>
  </si>
  <si>
    <t>3172113_c5fd8d27-7098-4513-aeb0-9ba10ea2ff83</t>
  </si>
  <si>
    <t>3172113_5d6a04f4-79ea-4ad6-85c3-d0e941755764</t>
  </si>
  <si>
    <t>Сакко и Ванцетти</t>
  </si>
  <si>
    <t>3172112_b46a6946-fd52-4bad-9a3f-5af347137165</t>
  </si>
  <si>
    <t>Ишня</t>
  </si>
  <si>
    <t>Ишненская амбулатория</t>
  </si>
  <si>
    <t>Чистова</t>
  </si>
  <si>
    <t>3172127_2d49c344-45c7-4590-b5d9-0666fd7e2e6d</t>
  </si>
  <si>
    <t>Красные Ткачи</t>
  </si>
  <si>
    <t>Октябрьская Б.</t>
  </si>
  <si>
    <t>3172097_dc67361f-699c-477a-9a66-6629ac2575ac</t>
  </si>
  <si>
    <t>ГБУЗ ЯО "Клиническая больница № 5"</t>
  </si>
  <si>
    <t>Терешковой</t>
  </si>
  <si>
    <t>Нетис Телеком</t>
  </si>
  <si>
    <t>3172113_4e7236ef-fc09-46f0-ba09-682aeba8f999</t>
  </si>
  <si>
    <t>Овинища</t>
  </si>
  <si>
    <t>Николо-Тропский ФАП</t>
  </si>
  <si>
    <t>3172105_b69554ec-cdb1-4187-998d-b2cd6ad3cdd7</t>
  </si>
  <si>
    <t>Кинтаново</t>
  </si>
  <si>
    <t>Кинтановский ФАП</t>
  </si>
  <si>
    <t>3172113_adb943e8-60db-4f9d-9459-b030c8ac290e</t>
  </si>
  <si>
    <t>Атекс</t>
  </si>
  <si>
    <t>3172097_ca0e4a41-f985-417b-8cb2-cd9f655a63f8</t>
  </si>
  <si>
    <t>3172110_b9f78184-3879-4df2-93ca-ddb4b5316c5a</t>
  </si>
  <si>
    <t>Нагорье</t>
  </si>
  <si>
    <t>Нагорьевское отделение</t>
  </si>
  <si>
    <t>4б</t>
  </si>
  <si>
    <t>3172112_0e134bfe-df5c-4474-9222-9dad8315701f</t>
  </si>
  <si>
    <t>Приозерный</t>
  </si>
  <si>
    <t>Захарово Годеновский ФАП</t>
  </si>
  <si>
    <t>3172106_18f6c16a-3529-4186-ab76-04aea481706e</t>
  </si>
  <si>
    <t>Поводнево</t>
  </si>
  <si>
    <t>ФАП с.Поводнево</t>
  </si>
  <si>
    <t>3172098_28bc271f-5f7b-4e6d-b6ed-431ecbe83815</t>
  </si>
  <si>
    <t>Переславское районное отделение ГУЗ ЯО "ЯОБСМЭ"</t>
  </si>
  <si>
    <t>3172110_cdf05af4-1fac-45eb-8087-a8c2b5757382</t>
  </si>
  <si>
    <t>Ефимьево</t>
  </si>
  <si>
    <t>Ефимьевский ФАП</t>
  </si>
  <si>
    <t>3172097_4e2c6e27-c11a-4e54-8386-bbf9b0a518f7</t>
  </si>
  <si>
    <t>ГАУЗ ЯО "Клиническая больница № 2". Акушерское отделение</t>
  </si>
  <si>
    <t>3172101_3df204e9-5ca9-41d4-a6e0-f5e6e06bb6a5</t>
  </si>
  <si>
    <t>Сущево</t>
  </si>
  <si>
    <t>Сущевский ФАП</t>
  </si>
  <si>
    <t>3172111_49982eee-92d9-4fed-8652-01364c877981</t>
  </si>
  <si>
    <t>Дубасово</t>
  </si>
  <si>
    <t>Дубасовский ФАП</t>
  </si>
  <si>
    <t>3172110_5d3b3209-54ac-47be-9c05-d007fbc9180d</t>
  </si>
  <si>
    <t>Рахманово</t>
  </si>
  <si>
    <t>Рахмановский ФАП</t>
  </si>
  <si>
    <t>96</t>
  </si>
  <si>
    <t>3172127_24c3c4aa-e639-43f5-9f58-e99e3b9c3754</t>
  </si>
  <si>
    <t>Андроники</t>
  </si>
  <si>
    <t>Андрониковский ФАП</t>
  </si>
  <si>
    <t>Ярославская</t>
  </si>
  <si>
    <t>3172114_f9316db7-e083-4a46-8f19-dcf78e026731</t>
  </si>
  <si>
    <t>Отделение сестринского ухода</t>
  </si>
  <si>
    <t>33а, 33в</t>
  </si>
  <si>
    <t>3172113_31f9dad4-c041-455a-9be4-2899b2d3202c</t>
  </si>
  <si>
    <t>Волочаевская</t>
  </si>
  <si>
    <t>3172110_16190195-0e7a-409c-a588-0d51d45dfa9f</t>
  </si>
  <si>
    <t>Дубковский ФАП</t>
  </si>
  <si>
    <t>3172097_a167907c-b276-47e9-9225-78c0b3a2bbec</t>
  </si>
  <si>
    <t>ГБУЗ ЯО ОКТБ. Городской стационарный лечебно-диагностический корпус</t>
  </si>
  <si>
    <t>Павлова</t>
  </si>
  <si>
    <t>ПАО "МТС"</t>
  </si>
  <si>
    <t>3172101_3a624f21-cb24-46da-a10f-eb2225b30665</t>
  </si>
  <si>
    <t>Передвижной ФАП</t>
  </si>
  <si>
    <t>3172104_8c899909-a8ca-445f-8093-2e720b81641e</t>
  </si>
  <si>
    <t>Дмитриевское (Дмитриеская с/а)</t>
  </si>
  <si>
    <t>3172108_44a321e8-4f30-437b-a85b-96d94dd461d0</t>
  </si>
  <si>
    <t>Бор</t>
  </si>
  <si>
    <t>Боровской ФАП</t>
  </si>
  <si>
    <t>3172097_87344f5e-f697-4b2c-b432-0f3517fa897e</t>
  </si>
  <si>
    <t>ГБКУЗ ЯО "ГБ им. Н.А.Семашко". Детское отделение</t>
  </si>
  <si>
    <t>Красноперекопская</t>
  </si>
  <si>
    <t>33а</t>
  </si>
  <si>
    <t>3172108_6fa1997c-9082-4155-9907-f46e2bb8d3f1</t>
  </si>
  <si>
    <t>Осиновая Слобода</t>
  </si>
  <si>
    <t>Лапинский ФАП</t>
  </si>
  <si>
    <t>3172097_73c0dbc2-918f-4a89-b644-c8e61c7193a4</t>
  </si>
  <si>
    <t>37/73</t>
  </si>
  <si>
    <t>3172111_02be5689-54ee-494b-b0c1-0d9503d63f27</t>
  </si>
  <si>
    <t>Кременево</t>
  </si>
  <si>
    <t>Кременевский ФАП</t>
  </si>
  <si>
    <t>3172107_54116801-9c15-4823-ac53-897eceee8c01</t>
  </si>
  <si>
    <t>Веретея</t>
  </si>
  <si>
    <t>Веретейский ФАП</t>
  </si>
  <si>
    <t>3172105_561bb0ae-7690-4942-b2b9-8840069310cc</t>
  </si>
  <si>
    <t>Кириллово</t>
  </si>
  <si>
    <t>Кирилловский ФАП</t>
  </si>
  <si>
    <t>3172097_b07b98d5-b570-449d-9222-6a4557774d0a</t>
  </si>
  <si>
    <t>ГАУЗ ЯО "КБ № 9" Поликлиника №5</t>
  </si>
  <si>
    <t>85</t>
  </si>
  <si>
    <t>3172116_87f3213b-a61a-4661-a2af-2f703fbb2b4d</t>
  </si>
  <si>
    <t>3172111_2306f3a0-6875-471e-a32b-07f629e802b1</t>
  </si>
  <si>
    <t>Климовское (Ермаковский с/о)</t>
  </si>
  <si>
    <t>Церковная</t>
  </si>
  <si>
    <t>3172113_3666b3f3-6f8a-4b9f-be83-7ff52c34dd05</t>
  </si>
  <si>
    <t>Сретенье</t>
  </si>
  <si>
    <t>Сретенский ФАП</t>
  </si>
  <si>
    <t>3172104_b42793ba-4c51-4840-a9ad-2ff36e8c14c0</t>
  </si>
  <si>
    <t>Шаготь</t>
  </si>
  <si>
    <t>3172113_6d58b9f5-951a-4dc2-8747-e83cfacc5046</t>
  </si>
  <si>
    <t>Рыбинское межрайонное отделение ГУЗ ЯО "ЯОБСМЭ"</t>
  </si>
  <si>
    <t>3172112_fd75066e-0a8e-4e0f-a471-b9261ad99772</t>
  </si>
  <si>
    <t>Белогостицы</t>
  </si>
  <si>
    <t>Белогостицкий ФАП</t>
  </si>
  <si>
    <t>3172127_739900be-dc0c-48c2-b0ac-2e42c54e134d</t>
  </si>
  <si>
    <t>Меленки</t>
  </si>
  <si>
    <t>Меленковский ФАП</t>
  </si>
  <si>
    <t>3172108_9e9d00f2-9710-4fb3-b9cc-65d947ea623d</t>
  </si>
  <si>
    <t>ГКУЗ ЯО "Областной детский туберкулезный санаторий "Бабайки"</t>
  </si>
  <si>
    <t>При Пансионате Левашово</t>
  </si>
  <si>
    <t>ПАО "МегаФон"</t>
  </si>
  <si>
    <t>3172112_ced7f7b1-41bf-4b9d-898f-c9257f1edda4</t>
  </si>
  <si>
    <t>Мосейцево</t>
  </si>
  <si>
    <t>Мосейцевский ФАП</t>
  </si>
  <si>
    <t>3172112_574db16c-6efc-4526-9481-bb7fdbb07d5c</t>
  </si>
  <si>
    <t>Хирургический корпус</t>
  </si>
  <si>
    <t>3172106_b79d5bff-1de3-435a-848d-99b469bbada8</t>
  </si>
  <si>
    <t>Мартыново</t>
  </si>
  <si>
    <t>ФАП д. Мартыново</t>
  </si>
  <si>
    <t>3172113_f6f559dc-f121-4685-87e7-0d9d974866ea</t>
  </si>
  <si>
    <t>ГБУЗ ЯО ЯОКНБ. Наркологические отделения №№6,9</t>
  </si>
  <si>
    <t>3172102_086b0a5c-bcf3-4e1a-a570-2e2efa76ef52</t>
  </si>
  <si>
    <t>Горелово</t>
  </si>
  <si>
    <t>Гореловский ФАП</t>
  </si>
  <si>
    <t>5. пом1</t>
  </si>
  <si>
    <t>3172104_3f53fddd-13b1-40e6-b03b-740bbf22a9dc</t>
  </si>
  <si>
    <t>Телицино</t>
  </si>
  <si>
    <t>3172116_df38a298-02d8-4241-9e21-36d2f03c1608</t>
  </si>
  <si>
    <t>Заречье</t>
  </si>
  <si>
    <t>Плоскинский фельдшерско-акушерский пункт</t>
  </si>
  <si>
    <t>3172097_fd9627a1-aed3-4b16-8830-2656a916b0a3</t>
  </si>
  <si>
    <t>ГБУЗ ЯО ЯОКНБ. Наркологическое отделение № 3, отделение реанимации и интенсивной терапии</t>
  </si>
  <si>
    <t>3172106_422c6ad0-047e-42c7-a9b1-0a8fe5f50431</t>
  </si>
  <si>
    <t>Кокошилово</t>
  </si>
  <si>
    <t>ФАП д. Кокошилово</t>
  </si>
  <si>
    <t>3172106_bf2032ed-5edc-4515-a7bf-a8c57aac67d0</t>
  </si>
  <si>
    <t>Шипилово</t>
  </si>
  <si>
    <t>ФАП с. Шипилово</t>
  </si>
  <si>
    <t>3172097_121cb7b1-9081-40f0-98c1-faa3be558e09</t>
  </si>
  <si>
    <t>ГАУЗ ЯО "КБ № 2". Офис ВОП</t>
  </si>
  <si>
    <t>Звездная</t>
  </si>
  <si>
    <t>3172114_b0cccc36-0895-4102-ab3d-20c3457d6f58</t>
  </si>
  <si>
    <t>Пшеничище</t>
  </si>
  <si>
    <t>Родионовский фельдшерско-акушерский пункт</t>
  </si>
  <si>
    <t>3172114_3daf3d73-6004-49ac-926d-93a709a7e266</t>
  </si>
  <si>
    <t>Копнинское</t>
  </si>
  <si>
    <t>Копнинский фельдшерско-акушерский пункт</t>
  </si>
  <si>
    <t>3172111_a7cb7949-99d1-4cb0-a4dc-979b38d67802</t>
  </si>
  <si>
    <t>Николо-Раменье</t>
  </si>
  <si>
    <t>Николо-Раменский ФАП</t>
  </si>
  <si>
    <t>3172105_5049b6a4-4349-450a-aac4-32cc5a52c929</t>
  </si>
  <si>
    <t>Останково</t>
  </si>
  <si>
    <t>ГБУЗ ЯО "Любимская центральная районная больница</t>
  </si>
  <si>
    <t>Нефтяников</t>
  </si>
  <si>
    <t>3172116_16b45c4b-1e04-410e-926d-e4f6b1107592</t>
  </si>
  <si>
    <t>Клементьево</t>
  </si>
  <si>
    <t>Клементьевский фельдшерско-акушерский пункт</t>
  </si>
  <si>
    <t>3172097_e7ceed44-cee5-404a-82e9-611eeba548d7</t>
  </si>
  <si>
    <t>БУ Военный комиссариат Ярославской области</t>
  </si>
  <si>
    <t>Центр военно-врачебной экспертизы</t>
  </si>
  <si>
    <t>3172116_0d8fc4e6-34e4-45e4-9fb0-a9344a2fbec8</t>
  </si>
  <si>
    <t>Масальское</t>
  </si>
  <si>
    <t>Масальский фельдшерско-акушерский пункт</t>
  </si>
  <si>
    <t>3172110_ce12d24f-6b7f-44c1-b286-b8b8f932c30c</t>
  </si>
  <si>
    <t>Купанское</t>
  </si>
  <si>
    <t>Купанское отделение</t>
  </si>
  <si>
    <t>3172097_d01064be-b858-4f89-a945-3abe253aee47</t>
  </si>
  <si>
    <t>ГБУЗ ЯО ЯОКПБ. Стационарные психиатрические отделения 5 и 15</t>
  </si>
  <si>
    <t>3172127_d0b1e718-5497-41f5-acc6-7be59f812715</t>
  </si>
  <si>
    <t>Ноготино</t>
  </si>
  <si>
    <t>Поликлиника №2</t>
  </si>
  <si>
    <t>3172097_c20dd327-3b24-435c-b032-c15ef8f86e58</t>
  </si>
  <si>
    <t>ГБКУЗ ЯО "ГБ им. Н.А.Семашко". Детская поликлиника</t>
  </si>
  <si>
    <t>3172104_89dc9cd2-7f07-4235-9538-0b3d68da6d21</t>
  </si>
  <si>
    <t>Покров (Покровская с/а)</t>
  </si>
  <si>
    <t>3172109_64cc1f66-356b-4990-8349-b1340d753aa5</t>
  </si>
  <si>
    <t>Вараково</t>
  </si>
  <si>
    <t>Вараковский ФАП</t>
  </si>
  <si>
    <t>Сельхоз земля Вараково</t>
  </si>
  <si>
    <t>3172113_dcb46875-9d13-4e10-a9cd-0a67e40a4a6a</t>
  </si>
  <si>
    <t>ГБУЗ ЯО ОКТБ. Детское поликлиническое отделение</t>
  </si>
  <si>
    <t>3172112_745207d6-fa12-4d56-957d-7cf3e77cf240</t>
  </si>
  <si>
    <t>Ново-Никольское</t>
  </si>
  <si>
    <t>Ново-Никольский ФАП</t>
  </si>
  <si>
    <t>3172110_dc770222-4f7a-43e6-9306-a7c0e64c9540</t>
  </si>
  <si>
    <t>Лыченцы</t>
  </si>
  <si>
    <t>Лыченский ФАП</t>
  </si>
  <si>
    <t>3172113_cd0256ce-2928-4cdf-82ff-098671fcfd84</t>
  </si>
  <si>
    <t>ГБУЗ ЯО "Городская больница № 2 имени Н.И. Пирогова"</t>
  </si>
  <si>
    <t>3172114_906b3484-6eb1-49d9-b02b-56789ba2119e</t>
  </si>
  <si>
    <t>Савинское</t>
  </si>
  <si>
    <t>Савинский фельдшерско-акушерский пункт</t>
  </si>
  <si>
    <t>3172127_af36aa53-1b3a-4458-8a3a-624319cdcb6a</t>
  </si>
  <si>
    <t>Толбухинская амбулатория</t>
  </si>
  <si>
    <t>3172111_2f88a159-2091-4f86-9dae-664378675c8f</t>
  </si>
  <si>
    <t>Мстишино</t>
  </si>
  <si>
    <t>Мстишинский ФАП</t>
  </si>
  <si>
    <t>3172116_fce0318a-0b6d-4ff3-99d3-cee7b0f77cda</t>
  </si>
  <si>
    <t>Маймеры</t>
  </si>
  <si>
    <t>Маймерский фельдшерско-акушерский пункт</t>
  </si>
  <si>
    <t>3172110_aebf16ed-09ad-4815-bdb0-a5ed6a260bda</t>
  </si>
  <si>
    <t>Бектышево</t>
  </si>
  <si>
    <t>Бектышевский ФАП</t>
  </si>
  <si>
    <t>3172112_63acc0cc-3347-4628-b888-a3f8c09285b7</t>
  </si>
  <si>
    <t>Итларский ФАП</t>
  </si>
  <si>
    <t>Березовая</t>
  </si>
  <si>
    <t>Медицинская организация</t>
  </si>
  <si>
    <t>1. Критерии качества медицинской помощи</t>
  </si>
  <si>
    <t>№ п/п</t>
  </si>
  <si>
    <t>Единица измерения</t>
  </si>
  <si>
    <t>Номер строки</t>
  </si>
  <si>
    <t>Данные МО за 2017 год</t>
  </si>
  <si>
    <t>Целевые значения показателя (2017 год)</t>
  </si>
  <si>
    <t>п/п</t>
  </si>
  <si>
    <t>измерения</t>
  </si>
  <si>
    <t>2017 год</t>
  </si>
  <si>
    <t>1.</t>
  </si>
  <si>
    <t xml:space="preserve">Смертность населения в трудоспособном возрасте </t>
  </si>
  <si>
    <t>число умерших в трудоспособном возрасте на 100 тыс. человек населения</t>
  </si>
  <si>
    <t>2.</t>
  </si>
  <si>
    <t>Доля умерших в трудоспособном возрасте на дому в общем количестве умерших в трудоспособном возрасте</t>
  </si>
  <si>
    <t>процентов</t>
  </si>
  <si>
    <t>3.</t>
  </si>
  <si>
    <t xml:space="preserve">Материнская смертность  </t>
  </si>
  <si>
    <t>на 100 тыс. человек, родившихся живыми</t>
  </si>
  <si>
    <t>4.</t>
  </si>
  <si>
    <t xml:space="preserve">Младенческая смертность </t>
  </si>
  <si>
    <t>на 1000 человек, родившихся живыми</t>
  </si>
  <si>
    <t>городского населения</t>
  </si>
  <si>
    <t>- « -</t>
  </si>
  <si>
    <t>сельского населения</t>
  </si>
  <si>
    <t>5.</t>
  </si>
  <si>
    <t>Доля умерших в возрасте до 1 года на дому в общем количестве умерших в возрасте до 1 года</t>
  </si>
  <si>
    <t>6.</t>
  </si>
  <si>
    <t xml:space="preserve">Смертность детей в возрасте 0 – 4 лет </t>
  </si>
  <si>
    <t>на 100 тыс. человек населения соответствующего возраста</t>
  </si>
  <si>
    <t>7.</t>
  </si>
  <si>
    <t>Доля умерших в возрасте 0 – 4 лет на дому в общем количестве умерших в возрасте 0 – 4 лет</t>
  </si>
  <si>
    <t>8.</t>
  </si>
  <si>
    <t xml:space="preserve">Смертность детей в возрасте 0 – 17 лет </t>
  </si>
  <si>
    <t>9.</t>
  </si>
  <si>
    <t>Доля умерших в возрасте 0 – 17 лет на дому в общем количестве умерших в возрасте 0 – 17 лет</t>
  </si>
  <si>
    <t>10.</t>
  </si>
  <si>
    <t>Доля пациентов со злокачественными новообразованиями, состоящих на учете с момента установления диагноза 5 лет и более, в общем числе пациентов со злокачественными новообразованиями, состоящих на учете</t>
  </si>
  <si>
    <t>11.</t>
  </si>
  <si>
    <t>Доля впервые выявленных случаев фиброзно-кавернозного туберкулеза в общем количестве выявленных случаев туберкулеза в течение года</t>
  </si>
  <si>
    <t>12.</t>
  </si>
  <si>
    <t>Доля впервые выявленных случаев онкологических заболеваний на ранних стадиях (I и II стадии) в общем количестве выявленных случаев онкологических заболеваний в течение года</t>
  </si>
  <si>
    <t>13.</t>
  </si>
  <si>
    <t>Доля пациентов с инфарктом миокарда, госпитализированных в первые 6 часов от начала заболевания, в общем количестве госпитализированных пациентов с инфарктом миокарда</t>
  </si>
  <si>
    <t>14.</t>
  </si>
  <si>
    <t>Доля пациентов с острым инфарктом миокарда, которым проведена тромболитическая терапия, в общем количестве пациентов с острым инфарктом миокарда</t>
  </si>
  <si>
    <t>25                               (целевой показатель Министерста здравоохранения Российской Федерации)</t>
  </si>
  <si>
    <t>15.</t>
  </si>
  <si>
    <t>Доля пациентов с острым инфарктом миокарда, которым проведено стентирование коронарных артерий, в общем количестве пациентов с острым инфарктом миокарда</t>
  </si>
  <si>
    <t>16.</t>
  </si>
  <si>
    <t>Доля пациентов с острым и повторным инфарктом миокарда, которым выездной бригадой скорой медицинской помощи проведен тромболизис, в общем количестве пациентов с острым и повторным инфарктом миокарда, которым оказана медицинская помощь выездными бригадами скорой медицинской помощи</t>
  </si>
  <si>
    <t>17.</t>
  </si>
  <si>
    <t>Доля пациентов с острыми цереброваскулярными болезнями, госпитализированных в первые 6 часов от начала заболевания, в общем количестве госпитализированных пациентов с острыми цереброваскулярными болезнями</t>
  </si>
  <si>
    <t>18.</t>
  </si>
  <si>
    <t>Доля пациентов с острым ишемическим инсультом, которым проведена тромболитическая терапия в первые 6 часов госпитализации, в общем количестве пациентов с острым ишемическим инсультом</t>
  </si>
  <si>
    <t>4,1                                           (по факту за 10 ме-сяцев)</t>
  </si>
  <si>
    <t>19.</t>
  </si>
  <si>
    <t>Количество обоснованных жалоб, в том числе на отказ в оказании медицинской помощи, предоставляемой в рамках Территориальной программы</t>
  </si>
  <si>
    <t>единиц</t>
  </si>
  <si>
    <t xml:space="preserve">2. Критерии доступности медицинской помощи </t>
  </si>
  <si>
    <t>Обеспеченность населения врачами</t>
  </si>
  <si>
    <t>на 10 тыс. человек населения</t>
  </si>
  <si>
    <t>1.1.</t>
  </si>
  <si>
    <t>Оказывающими медицинскую помощь в амбулаторных условиях</t>
  </si>
  <si>
    <t>1.2.</t>
  </si>
  <si>
    <t>Оказывающими медицинскую помощь в стационарных условиях</t>
  </si>
  <si>
    <t>Обеспеченность населения средним медицинским персоналом</t>
  </si>
  <si>
    <t>2.1.</t>
  </si>
  <si>
    <t>Оказывающим медицинскую помощь в амбулаторных условиях</t>
  </si>
  <si>
    <t>2.2.</t>
  </si>
  <si>
    <t xml:space="preserve">Оказывающим медицинскую помощь в стационарных условиях </t>
  </si>
  <si>
    <t>Доля охвата профилактическими медицинскими осмотрами детей</t>
  </si>
  <si>
    <t>городских жителей</t>
  </si>
  <si>
    <t>сельских жителей</t>
  </si>
  <si>
    <t>Число лиц, проживающих в сельской местности, которым оказана скорая медицинская помощь</t>
  </si>
  <si>
    <t>на 1000 человек сельского населения</t>
  </si>
  <si>
    <t>Доля фельдшерско-акушерских пунктов и фельдшерских пунктов, находящихся в аварийном состоянии и требующих капитального ремонта, в общем количестве фельдшерско-акушерских пунктов и фельдшерских пунктов</t>
  </si>
  <si>
    <t>Результативность работы МО за 2017 год</t>
  </si>
  <si>
    <t>I.                   Медико-социальная характеристика:</t>
  </si>
  <si>
    <r>
      <t xml:space="preserve">Численность прикрепленного населения всего  </t>
    </r>
    <r>
      <rPr>
        <b/>
        <i/>
        <sz val="12"/>
        <color rgb="FF990099"/>
        <rFont val="Times New Roman"/>
        <family val="1"/>
        <charset val="204"/>
      </rPr>
      <t>(необходимо сравнить с данными ТФ ОМС)</t>
    </r>
    <r>
      <rPr>
        <b/>
        <sz val="12"/>
        <color rgb="FF990099"/>
        <rFont val="Times New Roman"/>
        <family val="1"/>
        <charset val="204"/>
      </rPr>
      <t>,</t>
    </r>
    <r>
      <rPr>
        <b/>
        <sz val="12"/>
        <rFont val="Times New Roman"/>
        <family val="1"/>
        <charset val="204"/>
      </rPr>
      <t xml:space="preserve"> в т.ч.:</t>
    </r>
  </si>
  <si>
    <t>кол-во, чел.</t>
  </si>
  <si>
    <t>ВСЕГО, в т.ч.</t>
  </si>
  <si>
    <t>город</t>
  </si>
  <si>
    <t>село</t>
  </si>
  <si>
    <t>0-14 лет всего, в т.ч.:</t>
  </si>
  <si>
    <t>15-17 лет всего, в т.ч.:</t>
  </si>
  <si>
    <t>трудоспособный возраст</t>
  </si>
  <si>
    <t>старше трудоспособного</t>
  </si>
  <si>
    <t>Количество оформленных заявлений от населения на прикрепление к МО</t>
  </si>
  <si>
    <t>Принято на работу в 2017 году, человек</t>
  </si>
  <si>
    <t>Уволилось в 2017 году, человек</t>
  </si>
  <si>
    <t>Дефицит физических лиц, чел.</t>
  </si>
  <si>
    <t xml:space="preserve">Коэффициент совместительства </t>
  </si>
  <si>
    <t xml:space="preserve">Средняя заработная плата </t>
  </si>
  <si>
    <t>всего</t>
  </si>
  <si>
    <t>в т.ч. амбулаторная помощь</t>
  </si>
  <si>
    <t xml:space="preserve"> Показатель "дорожной карты" - "соотношение средней заработной платы работников к средней заработной плате по области", %</t>
  </si>
  <si>
    <t>Средняя заработная плата, руб.</t>
  </si>
  <si>
    <t>Темп роста уровня средней заработной платы к уровню средней заработной платы предыдущего года, %</t>
  </si>
  <si>
    <t>Плановое значение</t>
  </si>
  <si>
    <t xml:space="preserve">Фактическое значение </t>
  </si>
  <si>
    <t>Врачи</t>
  </si>
  <si>
    <t>Средний медперсонал</t>
  </si>
  <si>
    <t>Младший медперсонал</t>
  </si>
  <si>
    <t>Прочие</t>
  </si>
  <si>
    <t>Х</t>
  </si>
  <si>
    <t>ИТОГО</t>
  </si>
  <si>
    <t>II. Сеть здравоохранения</t>
  </si>
  <si>
    <t>Наименование учреждения</t>
  </si>
  <si>
    <t>Число коек (пациенто-мест)</t>
  </si>
  <si>
    <t>Кол-во учреждений</t>
  </si>
  <si>
    <t>круглосуточного пребывания</t>
  </si>
  <si>
    <t>дневного пребывания при стационаре</t>
  </si>
  <si>
    <t xml:space="preserve">дневного пребывания при поликлинике </t>
  </si>
  <si>
    <t>на конец 2017 года</t>
  </si>
  <si>
    <t>среднегодовых</t>
  </si>
  <si>
    <t>Областные</t>
  </si>
  <si>
    <t>Городские</t>
  </si>
  <si>
    <t>ЦРБ</t>
  </si>
  <si>
    <t>Районные</t>
  </si>
  <si>
    <t>Диспансеры</t>
  </si>
  <si>
    <t xml:space="preserve">Поликлиники </t>
  </si>
  <si>
    <t>Врачебные амбулатории (в структуре ЛПУ), всего</t>
  </si>
  <si>
    <t>из них имеют лицензии</t>
  </si>
  <si>
    <t>ОВП (в структуре ЛПУ) всего</t>
  </si>
  <si>
    <t>ФАПы (в структуре ЛПУ) всего</t>
  </si>
  <si>
    <t xml:space="preserve">III. Работа коечного фонда  </t>
  </si>
  <si>
    <t>Профили</t>
  </si>
  <si>
    <t xml:space="preserve">Количество коек на 31.12.2016 </t>
  </si>
  <si>
    <t>Количество коек на 31.12.2017</t>
  </si>
  <si>
    <t>Сокращено коек  в 2017 году +/-</t>
  </si>
  <si>
    <t xml:space="preserve">Среднегодовое количество коек </t>
  </si>
  <si>
    <t>Число дней работы койки</t>
  </si>
  <si>
    <t>Средняя длительность</t>
  </si>
  <si>
    <t>Государственное задание, план-задание (случаи госпитализации)</t>
  </si>
  <si>
    <t>Исполнение государственного задания, плана-заданиея (случаи госпитализации)</t>
  </si>
  <si>
    <t>Степень выполнения объемов медицинской помощи, %</t>
  </si>
  <si>
    <t>% выполнения финансового плана</t>
  </si>
  <si>
    <t xml:space="preserve">Общая летальность </t>
  </si>
  <si>
    <t>Примечание</t>
  </si>
  <si>
    <t>Всего, в т.ч.:</t>
  </si>
  <si>
    <t>Штрафные санкции:</t>
  </si>
  <si>
    <t>IV. Работа дневных стационаров</t>
  </si>
  <si>
    <t>1.1. Дневной стационар при стационаре</t>
  </si>
  <si>
    <t>Профили дневного стационара</t>
  </si>
  <si>
    <t>Количество пациенто-мест</t>
  </si>
  <si>
    <t>Количество смен</t>
  </si>
  <si>
    <t>Число дней работы пациенто-места</t>
  </si>
  <si>
    <t>Пролечено больных</t>
  </si>
  <si>
    <t>в т.ч. детей</t>
  </si>
  <si>
    <t>Средняя длительность лечения</t>
  </si>
  <si>
    <t>Изменение количества  пациенто-мест  в 2017  году     (+/-)</t>
  </si>
  <si>
    <t>В том числе для детей</t>
  </si>
  <si>
    <t>план</t>
  </si>
  <si>
    <t>% выполнения плана</t>
  </si>
  <si>
    <t>в том числе у детей</t>
  </si>
  <si>
    <t>1.2. Дневной стационар при АПУ</t>
  </si>
  <si>
    <t>Профили дневного стационара при АПУ</t>
  </si>
  <si>
    <t>Изменение количества  пациенто-мест  в 2017 году +/-</t>
  </si>
  <si>
    <t>V. Работа поликлиники</t>
  </si>
  <si>
    <t>Выполнение плана по поликлинике</t>
  </si>
  <si>
    <t>в т.ч. ОМС</t>
  </si>
  <si>
    <t>из них в базовой программе ОМС</t>
  </si>
  <si>
    <t>% выполнения</t>
  </si>
  <si>
    <t>Категория специалистов</t>
  </si>
  <si>
    <t>врачи</t>
  </si>
  <si>
    <t>средний</t>
  </si>
  <si>
    <t>стоматолог</t>
  </si>
  <si>
    <t>Посещения, включенные в обращения по заболеванию  (справочно)</t>
  </si>
  <si>
    <t>- кол-во обращений</t>
  </si>
  <si>
    <t>- кол-во посещений в 1 обращ</t>
  </si>
  <si>
    <t>Посещения с профилактическими и иными целями, всего</t>
  </si>
  <si>
    <t>- медицинский осмотр</t>
  </si>
  <si>
    <t>- диспансеризация</t>
  </si>
  <si>
    <t>- разовые посещения по заболеванию</t>
  </si>
  <si>
    <t>- прочие</t>
  </si>
  <si>
    <t>Посещения в неотложной форме</t>
  </si>
  <si>
    <t>Итого абс (посещ)</t>
  </si>
  <si>
    <t>Выполнение плановых показателей:</t>
  </si>
  <si>
    <t>%</t>
  </si>
  <si>
    <t xml:space="preserve">Мощность поликлиники   в смену </t>
  </si>
  <si>
    <t>Функция врачебной должности</t>
  </si>
  <si>
    <t>Диспансеризация определенных групп взрослого населения</t>
  </si>
  <si>
    <t>Медицинские профилактические  осмотры взрослого населения</t>
  </si>
  <si>
    <t>Флюорография</t>
  </si>
  <si>
    <t>Вакцинация (по форме №5)</t>
  </si>
  <si>
    <t>Диспансеризация  детей, оставшихся без попечения родителей и детей в трудной жизненной ситуации</t>
  </si>
  <si>
    <t>Медицинские профилактические   осмотры несовершеннолетних</t>
  </si>
  <si>
    <t>Доля детей  I и II групп здоровья, учащихся общеобразовательных школ</t>
  </si>
  <si>
    <t>Индекс здоровья детей первого года жизни</t>
  </si>
  <si>
    <t xml:space="preserve">Удельный вес больных, выявленных в I-II стадии злокачественного новообразования </t>
  </si>
  <si>
    <t xml:space="preserve">Удельный вес больных, выявленных в III - IV  стадии злокачественного новообразования </t>
  </si>
  <si>
    <t>число случаев</t>
  </si>
  <si>
    <t>по вине мед.работников</t>
  </si>
  <si>
    <t>Запущенные случаи рака наружных локализаций</t>
  </si>
  <si>
    <t>Запущенные случаи туберкулеза</t>
  </si>
  <si>
    <t>Обоснованные жалобы населения</t>
  </si>
  <si>
    <t>VI. Работа отделений и станций скорой медицинской помощи</t>
  </si>
  <si>
    <t>Наименование станции, отделения, пункта</t>
  </si>
  <si>
    <t>Число вызовов скорой помощи по времени суток</t>
  </si>
  <si>
    <t>Структура вызовов скорой помощи                                                   с 8.00 до 17.00 часов</t>
  </si>
  <si>
    <t>среднее время доезда до пациента</t>
  </si>
  <si>
    <t>среднее время доставки пациента до МО</t>
  </si>
  <si>
    <t>доля выездов бригад СМП со временем доезда до пациента менее 20 минут с момента вызова в общем количестве вызовов</t>
  </si>
  <si>
    <t>с 8.00 до 17.00 часов</t>
  </si>
  <si>
    <t>с 17.00 до 8.00 часов</t>
  </si>
  <si>
    <t>Несчастные случаи</t>
  </si>
  <si>
    <t>Внезапные заболевания и состояния</t>
  </si>
  <si>
    <t>Роды и патология беременности</t>
  </si>
  <si>
    <t>Перевозка</t>
  </si>
  <si>
    <t>Другие причины</t>
  </si>
  <si>
    <t xml:space="preserve">Число вызовов скорой помощи на 1000 населения </t>
  </si>
  <si>
    <t>Число лиц, проживающих в сельской местности, которым оказана скорая медицинская помощь, на 1000 человек сельского населения</t>
  </si>
  <si>
    <t>VII. Работа пунктов неотложной помощи</t>
  </si>
  <si>
    <t xml:space="preserve">Наименование пункта неотложной помощи </t>
  </si>
  <si>
    <t>Число вызовов по времени суток</t>
  </si>
  <si>
    <t>Структура вызовов,  с 8.00 до 17.00 часов</t>
  </si>
  <si>
    <t>План 2017 год</t>
  </si>
  <si>
    <t>Факт 2017  год</t>
  </si>
  <si>
    <t>Пункт неотложной помощи</t>
  </si>
  <si>
    <t>VIII. Затраты на единицу объема медицинской помощи</t>
  </si>
  <si>
    <t>Областная</t>
  </si>
  <si>
    <t>Городская</t>
  </si>
  <si>
    <t xml:space="preserve">Районная </t>
  </si>
  <si>
    <t>Средние затраты на 1 койко-день круглосуточного пребывания, в том числе:</t>
  </si>
  <si>
    <t>расходы на питание на 1 койко-день</t>
  </si>
  <si>
    <t>расходы на медикаменты на 1 койко-день</t>
  </si>
  <si>
    <t>Средние затраты на 1 день лечения в дневном стационаре, в том числе:</t>
  </si>
  <si>
    <t>расходы на медикаменты на 1 день лечения в дневном стационаре</t>
  </si>
  <si>
    <t>Средние затраты на 1 посещение  с профилактической целью, в том числе:</t>
  </si>
  <si>
    <t>расходы на медикаменты на 1 посещение с профилактической целью</t>
  </si>
  <si>
    <t>Средние затраты на 1 посещение с целью оказания неотложной помощи, в том числе:</t>
  </si>
  <si>
    <t>расходы на медикаменты на 1 посещение с целью оказания неотложной помощи</t>
  </si>
  <si>
    <t>Средние затраты на 1 обращение по поводу заболеваний, в том числе:</t>
  </si>
  <si>
    <t>расходы на медикаменты на 1 обращение</t>
  </si>
  <si>
    <t>Средние затраты на 1 выезд скорой помощи, в том числе:</t>
  </si>
  <si>
    <t>расходы на медикаменты на 1 выезд скорой помощи</t>
  </si>
  <si>
    <t>IX. Материально-техническая база</t>
  </si>
  <si>
    <t>Наименование объекта, оборудования</t>
  </si>
  <si>
    <t>Источник финансирования</t>
  </si>
  <si>
    <t>Стоимость, руб.</t>
  </si>
  <si>
    <t>Строительство и реконструкция в 2017 году</t>
  </si>
  <si>
    <t>Ремонты, проведенные в 2017 году</t>
  </si>
  <si>
    <t>Приобретенное лечебно-диагностическое оборудование (Рентгеновское, УЗИ, функциональная д-ка, эндоскопическое, лабораторное и т.д) стоимостью более 150 000 руб.</t>
  </si>
  <si>
    <t>Приобретенное оборудование для хозяйственных и вспомогательных служб, санитарный транспорт стоимостью более 150 000 руб.</t>
  </si>
  <si>
    <t xml:space="preserve">X. Проведенная реструктуризация сети здравоохранения и коечного фонда </t>
  </si>
  <si>
    <t>Профиль</t>
  </si>
  <si>
    <t>на 01.01.2018</t>
  </si>
  <si>
    <t>на 01.01.17</t>
  </si>
  <si>
    <t>оптимизировано, кол-во коек</t>
  </si>
  <si>
    <t xml:space="preserve">оптимизировано всего (+/-): </t>
  </si>
  <si>
    <t xml:space="preserve">в т.ч. по профилям:     </t>
  </si>
  <si>
    <t xml:space="preserve">хирургия </t>
  </si>
  <si>
    <t xml:space="preserve">терапия и т.д. </t>
  </si>
  <si>
    <t>XI. Планируемая реорганизация оказания медицинской помощи населению МО в 2018 году</t>
  </si>
  <si>
    <t>изменение числа коек дневного пребывания</t>
  </si>
  <si>
    <t>изменение числа ставок амбулаторного приема</t>
  </si>
  <si>
    <t>открытие офисов врача общей практики</t>
  </si>
  <si>
    <t>закрытие или открытие ФАПов</t>
  </si>
  <si>
    <t>при БУ</t>
  </si>
  <si>
    <t>при АПУ</t>
  </si>
  <si>
    <t>закрытие</t>
  </si>
  <si>
    <t>открытие</t>
  </si>
  <si>
    <t xml:space="preserve">XII. Фондовооруженность </t>
  </si>
  <si>
    <t>Стоимость основных фондов (балансовая), руб</t>
  </si>
  <si>
    <t>Количество физических лиц врачей</t>
  </si>
  <si>
    <t xml:space="preserve">XIII. Фондооснащенность </t>
  </si>
  <si>
    <t>Стоимость основных фондов (балансовая), руб.</t>
  </si>
  <si>
    <t>Площадь зданий и сооружений (в соответствии т.8000 ф.30 медстата)</t>
  </si>
  <si>
    <t xml:space="preserve">(должность, подпись, Ф.И.О., телефон)                                          </t>
  </si>
  <si>
    <t>Стоимость обслуживания (закупки, модернизации) за 2017 год, руб.</t>
  </si>
  <si>
    <t>Идентификатор подразделения МО</t>
  </si>
  <si>
    <t>Найти все подразделения своей медицинской организации, в этих строках заполнить столбец Наименование МО. Если есть ошибки - исправить и выделить цветом.</t>
  </si>
  <si>
    <t>bolnsolov@yandex.ru</t>
  </si>
  <si>
    <t>Дмитриевский Андрей Геннадьевич</t>
  </si>
  <si>
    <t>телефон</t>
  </si>
  <si>
    <t>73-61-51</t>
  </si>
  <si>
    <t>74-46-52</t>
  </si>
  <si>
    <t>Кузьмина Анна Валерьевна</t>
  </si>
  <si>
    <t>73-62-00</t>
  </si>
  <si>
    <t>Бондаренко Наталья анатольевна</t>
  </si>
  <si>
    <t>25-09-55</t>
  </si>
  <si>
    <t>Истратов Василий Александрович</t>
  </si>
  <si>
    <t>31-56-16</t>
  </si>
  <si>
    <t>https://bolnica-solovyeva-76.ru  (больница-соловьева-76.рф)</t>
  </si>
  <si>
    <t>моб-ный тел.</t>
  </si>
  <si>
    <t>6 корупс</t>
  </si>
  <si>
    <t>1 корпус</t>
  </si>
  <si>
    <t>5 корпус</t>
  </si>
  <si>
    <t>4 корпус</t>
  </si>
  <si>
    <t>3 корпус</t>
  </si>
  <si>
    <t>3А корпус</t>
  </si>
  <si>
    <t>11 корпус</t>
  </si>
  <si>
    <t>7 корпус</t>
  </si>
  <si>
    <t>г. Ярославль, ул Загородный сад,д.11</t>
  </si>
  <si>
    <t>ЭР-Телеком</t>
  </si>
  <si>
    <t>нет</t>
  </si>
  <si>
    <t>да</t>
  </si>
  <si>
    <t xml:space="preserve">ЭЛКОР </t>
  </si>
  <si>
    <t xml:space="preserve">СБИС </t>
  </si>
  <si>
    <t>1С</t>
  </si>
  <si>
    <t>Консультант Плюс</t>
  </si>
  <si>
    <t>MS Office 2007</t>
  </si>
  <si>
    <t>Kaspersky</t>
  </si>
  <si>
    <t>Акросс</t>
  </si>
  <si>
    <t>Программное обеспечение для бухгалтерского учета</t>
  </si>
  <si>
    <t>Правовая и справочная система</t>
  </si>
  <si>
    <t>Пакет офисного программного обеспечения</t>
  </si>
  <si>
    <t>Антивирусное программное обеспечение</t>
  </si>
  <si>
    <t>Медицинская информационная система автоматизации лаборатории, предназначенная для информационного обеспечения процессов диагностики</t>
  </si>
  <si>
    <t>НПО Элкор</t>
  </si>
  <si>
    <t>ООО Квеста</t>
  </si>
  <si>
    <t>ООО Ява</t>
  </si>
  <si>
    <t>Microsoft</t>
  </si>
  <si>
    <t>ЗАО Лаборатория Касперского</t>
  </si>
  <si>
    <t>ООО Лаборатория Акросс-Тех</t>
  </si>
  <si>
    <t>г. Ярославль,ул. Загорродный сад д11</t>
  </si>
  <si>
    <t>г. Ярославль,ул Загородный сад, д11</t>
  </si>
  <si>
    <t>7 корпус (травмпункт)</t>
  </si>
  <si>
    <t>1 корпус (остеопороз)</t>
  </si>
  <si>
    <t>5 корпус(КЦ)</t>
  </si>
  <si>
    <t>Овсянникова Светлана Андреевна</t>
  </si>
  <si>
    <t>73-69-79</t>
  </si>
  <si>
    <t>Патанатомия</t>
  </si>
  <si>
    <t>г. Ярославль, ул Загородный сад,д.12</t>
  </si>
  <si>
    <t>г. Ярославль, ул Загородный сад,д.13</t>
  </si>
  <si>
    <t>г. Ярославль, ул Загородный сад,д.14</t>
  </si>
  <si>
    <t>г. Ярославль, ул Загородный сад,д.15</t>
  </si>
  <si>
    <t>г. Ярославль, ул Загородный сад,д.16</t>
  </si>
  <si>
    <t>г. Ярославль, ул Загородный сад,д.17</t>
  </si>
  <si>
    <t>г. Ярославль, ул Загородный сад,д.18</t>
  </si>
  <si>
    <t>г. Ярославль, ул Загородный сад,д.19</t>
  </si>
  <si>
    <t>г. Ярославль, ул Загородный сад,д.20</t>
  </si>
  <si>
    <t>г. Ярославль, ул Загородный сад,д.21</t>
  </si>
  <si>
    <t>г. Ярославль, ул Загородный сад,д.22</t>
  </si>
  <si>
    <t>г. Ярославль, ул Загородный сад,д.23</t>
  </si>
  <si>
    <t>г. Ярославль, ул Загородный сад,д.24</t>
  </si>
  <si>
    <t>г. Ярославль, ул Загородный сад,д.25</t>
  </si>
  <si>
    <t>г. Ярославль, ул Загородный сад,д.26</t>
  </si>
  <si>
    <t>г. Ярославль, ул Загородный сад,д.27</t>
  </si>
  <si>
    <t>г. Ярославль, ул Загородный сад,д.28</t>
  </si>
  <si>
    <t>г. Ярославль, ул Загородный сад,д.29</t>
  </si>
  <si>
    <t>г. Ярославль, ул Загородный сад,д.30</t>
  </si>
  <si>
    <t>г. Ярославль, ул Загородный сад,д.31</t>
  </si>
  <si>
    <t>г. Ярославль, ул Загородный сад,д.32</t>
  </si>
  <si>
    <t>г. Ярославль, ул Загородный сад,д.33</t>
  </si>
  <si>
    <t>г. Ярославль, ул Загородный сад,д.34</t>
  </si>
  <si>
    <t>г. Ярославль, ул Загородный сад,д.35</t>
  </si>
  <si>
    <t>г. Ярославль, ул Загородный сад,д.36</t>
  </si>
  <si>
    <t>г. Ярославль, ул Загородный сад,д.37</t>
  </si>
  <si>
    <t>г. Ярославль, ул Загородный сад,д.38</t>
  </si>
  <si>
    <t>г. Ярославль, ул Загородный сад,д.39</t>
  </si>
  <si>
    <t>г. Ярославль, ул Загородный сад,д.40</t>
  </si>
  <si>
    <t>,</t>
  </si>
  <si>
    <t>ГАУЗ ЯО "Клиническая больница скорой медицинской помощи имени н.в. Соловьева"</t>
  </si>
  <si>
    <t>кардиология</t>
  </si>
  <si>
    <t>нейрохирургия</t>
  </si>
  <si>
    <t>терапия</t>
  </si>
  <si>
    <t>травматология и ортопедия</t>
  </si>
  <si>
    <t>хирургия</t>
  </si>
  <si>
    <t>хирургия (комбустиология)</t>
  </si>
  <si>
    <t>челюстно-лицевая хирургия</t>
  </si>
  <si>
    <t>оторинолярингология</t>
  </si>
  <si>
    <t>реанимация</t>
  </si>
  <si>
    <t>травматология</t>
  </si>
  <si>
    <t>отоларингология</t>
  </si>
  <si>
    <t xml:space="preserve">Потери:      1 895 661,14                                                        </t>
  </si>
  <si>
    <t xml:space="preserve">Потери:           2 333,35                                                   </t>
  </si>
  <si>
    <t>Отделение патологической анатомии</t>
  </si>
  <si>
    <t>Иные цели (субсидии)</t>
  </si>
  <si>
    <t>Функциональная диагностика (комплекс суточного мониторирования)</t>
  </si>
  <si>
    <t>Предпринимательская деятельность</t>
  </si>
  <si>
    <t>Лор отделение (аудиометр)</t>
  </si>
  <si>
    <t>Главный врач                                                                      А.А. Дегтярев</t>
  </si>
  <si>
    <t>Исполнитель : Заместитель главного врача по ОМР                                     А.Г. Дмитриевский, (4852) 74-46-52</t>
  </si>
</sst>
</file>

<file path=xl/styles.xml><?xml version="1.0" encoding="utf-8"?>
<styleSheet xmlns="http://schemas.openxmlformats.org/spreadsheetml/2006/main">
  <numFmts count="8">
    <numFmt numFmtId="164" formatCode=";;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_р_._-;\-* #,##0_р_._-;_-* &quot;-&quot;??_р_._-;_-@_-"/>
    <numFmt numFmtId="168" formatCode="0.0%"/>
    <numFmt numFmtId="169" formatCode="#,##0.0"/>
    <numFmt numFmtId="170" formatCode="0.0"/>
    <numFmt numFmtId="171" formatCode="#,##0.00_ ;\-#,##0.00\ "/>
  </numFmts>
  <fonts count="6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Arial Cyr"/>
      <family val="2"/>
      <charset val="204"/>
    </font>
    <font>
      <b/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0"/>
      <name val="Arial Cyr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b/>
      <sz val="10"/>
      <name val="Times New Roman Cyr"/>
      <charset val="204"/>
    </font>
    <font>
      <b/>
      <sz val="10"/>
      <name val="Times New Roman Cyr"/>
      <family val="1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0"/>
      <name val="Times New Roman Cyr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b/>
      <i/>
      <sz val="8"/>
      <name val="Arial Cyr"/>
      <family val="2"/>
      <charset val="204"/>
    </font>
    <font>
      <b/>
      <sz val="10"/>
      <color indexed="13"/>
      <name val="Arial Cyr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3"/>
      <name val="Arial Cyr"/>
      <charset val="204"/>
    </font>
    <font>
      <sz val="14"/>
      <name val="Arial Cyr"/>
      <charset val="204"/>
    </font>
    <font>
      <b/>
      <i/>
      <sz val="12"/>
      <color rgb="FF990099"/>
      <name val="Times New Roman"/>
      <family val="1"/>
      <charset val="204"/>
    </font>
    <font>
      <b/>
      <sz val="12"/>
      <color rgb="FF990099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4"/>
      <name val="Arial Cyr"/>
      <charset val="204"/>
    </font>
    <font>
      <i/>
      <sz val="12"/>
      <name val="Times New Roman"/>
      <family val="1"/>
      <charset val="204"/>
    </font>
    <font>
      <sz val="16"/>
      <name val="Arial Cyr"/>
      <charset val="204"/>
    </font>
    <font>
      <b/>
      <i/>
      <sz val="11"/>
      <color rgb="FFFF0000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 Cyr"/>
      <family val="1"/>
      <charset val="204"/>
    </font>
    <font>
      <b/>
      <sz val="14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3F2E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9" fillId="0" borderId="0"/>
    <xf numFmtId="0" fontId="30" fillId="0" borderId="0"/>
    <xf numFmtId="0" fontId="34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630">
    <xf numFmtId="0" fontId="0" fillId="0" borderId="0" xfId="0"/>
    <xf numFmtId="164" fontId="0" fillId="0" borderId="0" xfId="0" applyNumberForma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/>
    <xf numFmtId="0" fontId="9" fillId="0" borderId="0" xfId="0" applyFont="1" applyFill="1"/>
    <xf numFmtId="0" fontId="10" fillId="0" borderId="1" xfId="0" applyFont="1" applyFill="1" applyBorder="1"/>
    <xf numFmtId="0" fontId="10" fillId="0" borderId="3" xfId="0" applyFont="1" applyFill="1" applyBorder="1" applyAlignment="1" applyProtection="1">
      <alignment horizontal="left" wrapText="1"/>
    </xf>
    <xf numFmtId="0" fontId="0" fillId="0" borderId="1" xfId="0" applyFill="1" applyBorder="1"/>
    <xf numFmtId="0" fontId="10" fillId="0" borderId="4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wrapText="1"/>
    </xf>
    <xf numFmtId="0" fontId="3" fillId="0" borderId="0" xfId="0" applyFont="1" applyFill="1"/>
    <xf numFmtId="164" fontId="3" fillId="0" borderId="0" xfId="0" applyNumberFormat="1" applyFont="1" applyFill="1"/>
    <xf numFmtId="0" fontId="10" fillId="0" borderId="1" xfId="0" applyFont="1" applyFill="1" applyBorder="1" applyAlignment="1" applyProtection="1">
      <alignment wrapText="1"/>
    </xf>
    <xf numFmtId="0" fontId="10" fillId="0" borderId="4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/>
    <xf numFmtId="0" fontId="5" fillId="0" borderId="0" xfId="0" applyFont="1" applyFill="1"/>
    <xf numFmtId="0" fontId="12" fillId="0" borderId="0" xfId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wrapText="1"/>
      <protection locked="0"/>
    </xf>
    <xf numFmtId="0" fontId="9" fillId="0" borderId="5" xfId="0" applyFont="1" applyFill="1" applyBorder="1" applyProtection="1">
      <protection locked="0"/>
    </xf>
    <xf numFmtId="0" fontId="14" fillId="0" borderId="0" xfId="0" applyFont="1" applyFill="1" applyAlignment="1">
      <alignment horizontal="left" vertical="top" wrapText="1"/>
    </xf>
    <xf numFmtId="0" fontId="16" fillId="0" borderId="14" xfId="0" applyFont="1" applyFill="1" applyBorder="1" applyProtection="1">
      <protection locked="0"/>
    </xf>
    <xf numFmtId="0" fontId="16" fillId="0" borderId="15" xfId="0" applyFont="1" applyFill="1" applyBorder="1" applyProtection="1">
      <protection locked="0"/>
    </xf>
    <xf numFmtId="0" fontId="14" fillId="0" borderId="15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6" fillId="0" borderId="0" xfId="0" applyFont="1" applyFill="1" applyBorder="1" applyProtection="1">
      <protection locked="0"/>
    </xf>
    <xf numFmtId="0" fontId="14" fillId="0" borderId="0" xfId="0" applyFont="1"/>
    <xf numFmtId="0" fontId="10" fillId="0" borderId="0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left" vertical="top"/>
    </xf>
    <xf numFmtId="0" fontId="0" fillId="0" borderId="0" xfId="0" applyFill="1"/>
    <xf numFmtId="0" fontId="8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/>
      <protection locked="0"/>
    </xf>
    <xf numFmtId="0" fontId="0" fillId="0" borderId="1" xfId="0" applyBorder="1"/>
    <xf numFmtId="0" fontId="9" fillId="0" borderId="0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Protection="1">
      <protection locked="0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9" xfId="0" applyFill="1" applyBorder="1"/>
    <xf numFmtId="0" fontId="16" fillId="0" borderId="14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ill="1"/>
    <xf numFmtId="0" fontId="10" fillId="0" borderId="0" xfId="0" applyFont="1" applyFill="1" applyBorder="1" applyAlignment="1">
      <alignment horizontal="left" vertical="top" wrapText="1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Protection="1"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Alignment="1">
      <alignment horizontal="left" vertical="top"/>
    </xf>
    <xf numFmtId="0" fontId="10" fillId="0" borderId="2" xfId="0" applyFont="1" applyFill="1" applyBorder="1" applyAlignment="1">
      <alignment horizontal="centerContinuous" vertical="top"/>
    </xf>
    <xf numFmtId="0" fontId="10" fillId="0" borderId="3" xfId="0" applyFont="1" applyFill="1" applyBorder="1" applyAlignment="1">
      <alignment horizontal="centerContinuous" vertical="top"/>
    </xf>
    <xf numFmtId="0" fontId="10" fillId="0" borderId="2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left" vertical="top"/>
    </xf>
    <xf numFmtId="0" fontId="20" fillId="0" borderId="3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/>
    <xf numFmtId="0" fontId="21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/>
    <xf numFmtId="0" fontId="15" fillId="0" borderId="0" xfId="0" applyFont="1" applyFill="1"/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 wrapText="1"/>
    </xf>
    <xf numFmtId="0" fontId="3" fillId="0" borderId="0" xfId="2" applyFont="1" applyFill="1" applyBorder="1" applyAlignment="1">
      <alignment wrapText="1"/>
    </xf>
    <xf numFmtId="0" fontId="3" fillId="0" borderId="1" xfId="2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 wrapText="1"/>
    </xf>
    <xf numFmtId="0" fontId="25" fillId="0" borderId="2" xfId="2" applyFont="1" applyFill="1" applyBorder="1" applyAlignment="1">
      <alignment horizontal="center" vertical="center" wrapText="1"/>
    </xf>
    <xf numFmtId="0" fontId="25" fillId="0" borderId="3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0" borderId="4" xfId="2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wrapText="1"/>
      <protection locked="0"/>
    </xf>
    <xf numFmtId="0" fontId="26" fillId="0" borderId="3" xfId="0" applyFont="1" applyFill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 applyProtection="1">
      <alignment horizontal="center" wrapText="1"/>
      <protection locked="0"/>
    </xf>
    <xf numFmtId="0" fontId="9" fillId="0" borderId="4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3" xfId="0" applyFont="1" applyFill="1" applyBorder="1" applyAlignment="1" applyProtection="1">
      <alignment horizontal="center" wrapText="1"/>
      <protection locked="0"/>
    </xf>
    <xf numFmtId="0" fontId="19" fillId="0" borderId="2" xfId="2" applyFont="1" applyFill="1" applyBorder="1" applyAlignment="1">
      <alignment vertical="center" wrapText="1"/>
    </xf>
    <xf numFmtId="0" fontId="19" fillId="0" borderId="3" xfId="2" applyFont="1" applyFill="1" applyBorder="1" applyAlignment="1">
      <alignment vertical="center" wrapText="1"/>
    </xf>
    <xf numFmtId="0" fontId="19" fillId="0" borderId="2" xfId="2" applyFont="1" applyFill="1" applyBorder="1" applyAlignment="1">
      <alignment horizontal="left" vertical="center" wrapText="1"/>
    </xf>
    <xf numFmtId="0" fontId="19" fillId="0" borderId="3" xfId="2" applyFont="1" applyFill="1" applyBorder="1" applyAlignment="1">
      <alignment horizontal="left" vertical="center" wrapText="1"/>
    </xf>
    <xf numFmtId="0" fontId="19" fillId="0" borderId="4" xfId="2" applyFont="1" applyFill="1" applyBorder="1" applyAlignment="1">
      <alignment horizontal="left" vertical="center" wrapText="1"/>
    </xf>
    <xf numFmtId="0" fontId="11" fillId="0" borderId="2" xfId="1" applyFill="1" applyBorder="1" applyAlignment="1" applyProtection="1">
      <alignment horizontal="center" wrapText="1"/>
      <protection locked="0"/>
    </xf>
    <xf numFmtId="16" fontId="0" fillId="0" borderId="1" xfId="2" quotePrefix="1" applyNumberFormat="1" applyFont="1" applyFill="1" applyBorder="1" applyAlignment="1">
      <alignment horizontal="center" vertical="center"/>
    </xf>
    <xf numFmtId="0" fontId="0" fillId="0" borderId="0" xfId="0" applyFont="1" applyFill="1"/>
    <xf numFmtId="0" fontId="9" fillId="0" borderId="4" xfId="0" applyFont="1" applyFill="1" applyBorder="1" applyAlignment="1" applyProtection="1">
      <alignment horizontal="left" vertical="top" wrapText="1"/>
      <protection locked="0"/>
    </xf>
    <xf numFmtId="0" fontId="9" fillId="0" borderId="4" xfId="0" applyFont="1" applyFill="1" applyBorder="1" applyAlignment="1" applyProtection="1">
      <alignment wrapText="1"/>
      <protection locked="0"/>
    </xf>
    <xf numFmtId="0" fontId="9" fillId="0" borderId="8" xfId="0" applyFont="1" applyFill="1" applyBorder="1" applyAlignment="1" applyProtection="1">
      <alignment wrapText="1"/>
      <protection locked="0"/>
    </xf>
    <xf numFmtId="0" fontId="15" fillId="0" borderId="18" xfId="0" applyFont="1" applyFill="1" applyBorder="1" applyAlignment="1" applyProtection="1">
      <alignment horizontal="right" wrapText="1"/>
      <protection locked="0"/>
    </xf>
    <xf numFmtId="0" fontId="0" fillId="0" borderId="1" xfId="0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9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>
      <alignment horizontal="left" vertical="top" wrapText="1"/>
    </xf>
    <xf numFmtId="164" fontId="0" fillId="0" borderId="1" xfId="0" applyNumberFormat="1" applyFill="1" applyBorder="1"/>
    <xf numFmtId="0" fontId="5" fillId="0" borderId="9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 applyProtection="1">
      <alignment horizontal="left" wrapText="1"/>
    </xf>
    <xf numFmtId="0" fontId="10" fillId="0" borderId="4" xfId="0" applyFont="1" applyFill="1" applyBorder="1" applyAlignment="1" applyProtection="1">
      <alignment horizontal="left" wrapText="1"/>
    </xf>
    <xf numFmtId="0" fontId="10" fillId="0" borderId="2" xfId="0" applyFont="1" applyFill="1" applyBorder="1" applyAlignment="1" applyProtection="1">
      <alignment horizontal="left" wrapText="1"/>
    </xf>
    <xf numFmtId="0" fontId="11" fillId="0" borderId="1" xfId="1" applyFill="1" applyBorder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4" xfId="0" applyFont="1" applyFill="1" applyBorder="1" applyAlignment="1" applyProtection="1">
      <alignment vertical="center" wrapText="1"/>
      <protection locked="0"/>
    </xf>
    <xf numFmtId="0" fontId="9" fillId="2" borderId="4" xfId="0" applyFont="1" applyFill="1" applyBorder="1" applyProtection="1">
      <protection locked="0"/>
    </xf>
    <xf numFmtId="0" fontId="16" fillId="0" borderId="19" xfId="0" applyFont="1" applyFill="1" applyBorder="1" applyProtection="1">
      <protection locked="0"/>
    </xf>
    <xf numFmtId="0" fontId="15" fillId="0" borderId="1" xfId="0" applyFont="1" applyFill="1" applyBorder="1" applyAlignment="1" applyProtection="1">
      <alignment horizontal="right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top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/>
    </xf>
    <xf numFmtId="16" fontId="13" fillId="0" borderId="11" xfId="0" applyNumberFormat="1" applyFont="1" applyFill="1" applyBorder="1" applyAlignment="1">
      <alignment horizontal="left" vertical="top" wrapText="1"/>
    </xf>
    <xf numFmtId="16" fontId="13" fillId="0" borderId="11" xfId="0" applyNumberFormat="1" applyFont="1" applyFill="1" applyBorder="1" applyAlignment="1">
      <alignment horizontal="left" vertical="top"/>
    </xf>
    <xf numFmtId="164" fontId="0" fillId="0" borderId="0" xfId="0" applyNumberFormat="1" applyFill="1" applyAlignment="1">
      <alignment horizontal="left" vertical="top"/>
    </xf>
    <xf numFmtId="0" fontId="33" fillId="0" borderId="1" xfId="0" applyFont="1" applyFill="1" applyBorder="1" applyAlignment="1">
      <alignment horizontal="right" vertical="top" wrapText="1"/>
    </xf>
    <xf numFmtId="0" fontId="34" fillId="0" borderId="0" xfId="5" applyNumberFormat="1" applyFont="1" applyFill="1"/>
    <xf numFmtId="0" fontId="34" fillId="0" borderId="0" xfId="5" applyNumberFormat="1" applyFont="1" applyFill="1" applyAlignment="1">
      <alignment horizontal="center"/>
    </xf>
    <xf numFmtId="0" fontId="35" fillId="4" borderId="1" xfId="5" applyNumberFormat="1" applyFont="1" applyFill="1" applyBorder="1" applyAlignment="1">
      <alignment horizontal="center" vertical="center" wrapText="1"/>
    </xf>
    <xf numFmtId="0" fontId="34" fillId="4" borderId="1" xfId="5" applyNumberFormat="1" applyFont="1" applyFill="1" applyBorder="1"/>
    <xf numFmtId="0" fontId="35" fillId="0" borderId="1" xfId="5" applyNumberFormat="1" applyFont="1" applyFill="1" applyBorder="1" applyAlignment="1">
      <alignment horizontal="center" vertical="center" wrapText="1"/>
    </xf>
    <xf numFmtId="0" fontId="34" fillId="0" borderId="1" xfId="5" applyNumberFormat="1" applyFont="1" applyFill="1" applyBorder="1" applyAlignment="1">
      <alignment horizontal="center"/>
    </xf>
    <xf numFmtId="0" fontId="34" fillId="0" borderId="1" xfId="5" applyNumberFormat="1" applyFont="1" applyFill="1" applyBorder="1"/>
    <xf numFmtId="0" fontId="10" fillId="0" borderId="3" xfId="0" applyFont="1" applyFill="1" applyBorder="1" applyAlignment="1" applyProtection="1">
      <alignment horizontal="left" wrapText="1"/>
    </xf>
    <xf numFmtId="0" fontId="36" fillId="0" borderId="0" xfId="7" applyFont="1"/>
    <xf numFmtId="0" fontId="1" fillId="0" borderId="0" xfId="7"/>
    <xf numFmtId="0" fontId="36" fillId="0" borderId="1" xfId="7" applyFont="1" applyBorder="1" applyAlignment="1">
      <alignment horizontal="center" vertical="center" wrapText="1"/>
    </xf>
    <xf numFmtId="0" fontId="36" fillId="0" borderId="1" xfId="7" applyFont="1" applyBorder="1" applyAlignment="1">
      <alignment horizontal="center" vertical="top" wrapText="1"/>
    </xf>
    <xf numFmtId="0" fontId="36" fillId="0" borderId="1" xfId="8" applyFont="1" applyFill="1" applyBorder="1" applyAlignment="1" applyProtection="1">
      <alignment horizontal="center" vertical="top" wrapText="1"/>
      <protection locked="0"/>
    </xf>
    <xf numFmtId="0" fontId="36" fillId="0" borderId="1" xfId="7" applyFont="1" applyBorder="1" applyAlignment="1">
      <alignment horizontal="center" vertical="top"/>
    </xf>
    <xf numFmtId="0" fontId="37" fillId="0" borderId="21" xfId="7" applyFont="1" applyBorder="1" applyAlignment="1">
      <alignment horizontal="center" vertical="top" wrapText="1"/>
    </xf>
    <xf numFmtId="0" fontId="37" fillId="0" borderId="22" xfId="7" applyFont="1" applyBorder="1" applyAlignment="1">
      <alignment horizontal="center" vertical="top" wrapText="1"/>
    </xf>
    <xf numFmtId="0" fontId="37" fillId="0" borderId="22" xfId="7" applyFont="1" applyBorder="1" applyAlignment="1">
      <alignment horizontal="center" vertical="top"/>
    </xf>
    <xf numFmtId="0" fontId="37" fillId="0" borderId="23" xfId="7" applyFont="1" applyBorder="1" applyAlignment="1">
      <alignment horizontal="center" vertical="top" wrapText="1"/>
    </xf>
    <xf numFmtId="0" fontId="37" fillId="0" borderId="24" xfId="7" applyFont="1" applyBorder="1" applyAlignment="1">
      <alignment vertical="top" wrapText="1"/>
    </xf>
    <xf numFmtId="0" fontId="37" fillId="0" borderId="24" xfId="7" applyFont="1" applyBorder="1" applyAlignment="1">
      <alignment horizontal="center" vertical="top" wrapText="1"/>
    </xf>
    <xf numFmtId="0" fontId="37" fillId="0" borderId="24" xfId="7" applyFont="1" applyBorder="1" applyAlignment="1">
      <alignment horizontal="center" vertical="top"/>
    </xf>
    <xf numFmtId="0" fontId="37" fillId="0" borderId="26" xfId="7" applyFont="1" applyBorder="1" applyAlignment="1">
      <alignment vertical="top" wrapText="1"/>
    </xf>
    <xf numFmtId="0" fontId="37" fillId="0" borderId="25" xfId="7" applyFont="1" applyBorder="1" applyAlignment="1">
      <alignment horizontal="center" vertical="top"/>
    </xf>
    <xf numFmtId="0" fontId="38" fillId="0" borderId="24" xfId="7" applyFont="1" applyBorder="1" applyAlignment="1">
      <alignment vertical="top" wrapText="1"/>
    </xf>
    <xf numFmtId="0" fontId="37" fillId="0" borderId="23" xfId="7" applyFont="1" applyBorder="1" applyAlignment="1">
      <alignment horizontal="center" vertical="top"/>
    </xf>
    <xf numFmtId="10" fontId="37" fillId="0" borderId="24" xfId="7" applyNumberFormat="1" applyFont="1" applyBorder="1" applyAlignment="1">
      <alignment horizontal="center" vertical="top"/>
    </xf>
    <xf numFmtId="0" fontId="39" fillId="0" borderId="0" xfId="7" applyFont="1"/>
    <xf numFmtId="0" fontId="40" fillId="0" borderId="0" xfId="7" applyFont="1"/>
    <xf numFmtId="0" fontId="36" fillId="0" borderId="5" xfId="7" applyFont="1" applyBorder="1" applyAlignment="1">
      <alignment horizontal="center" vertical="top" wrapText="1"/>
    </xf>
    <xf numFmtId="0" fontId="36" fillId="0" borderId="13" xfId="7" applyFont="1" applyBorder="1" applyAlignment="1">
      <alignment horizontal="center" vertical="top" wrapText="1"/>
    </xf>
    <xf numFmtId="0" fontId="37" fillId="0" borderId="22" xfId="7" applyFont="1" applyBorder="1" applyAlignment="1">
      <alignment vertical="top" wrapText="1"/>
    </xf>
    <xf numFmtId="0" fontId="37" fillId="0" borderId="28" xfId="7" applyFont="1" applyBorder="1" applyAlignment="1">
      <alignment vertical="top" wrapText="1"/>
    </xf>
    <xf numFmtId="0" fontId="41" fillId="0" borderId="0" xfId="0" applyFont="1" applyAlignment="1">
      <alignment horizontal="center"/>
    </xf>
    <xf numFmtId="0" fontId="42" fillId="0" borderId="0" xfId="0" applyFont="1"/>
    <xf numFmtId="0" fontId="43" fillId="0" borderId="0" xfId="0" applyFont="1"/>
    <xf numFmtId="0" fontId="41" fillId="0" borderId="0" xfId="0" applyFont="1" applyAlignment="1">
      <alignment horizontal="center" wrapText="1"/>
    </xf>
    <xf numFmtId="0" fontId="41" fillId="0" borderId="0" xfId="0" applyFont="1" applyAlignment="1"/>
    <xf numFmtId="0" fontId="46" fillId="0" borderId="0" xfId="0" applyFont="1"/>
    <xf numFmtId="0" fontId="47" fillId="0" borderId="0" xfId="0" applyFont="1"/>
    <xf numFmtId="0" fontId="50" fillId="0" borderId="0" xfId="0" applyFont="1"/>
    <xf numFmtId="0" fontId="50" fillId="0" borderId="0" xfId="0" applyFont="1" applyAlignment="1">
      <alignment horizontal="justify"/>
    </xf>
    <xf numFmtId="0" fontId="50" fillId="0" borderId="0" xfId="0" applyFont="1" applyAlignment="1">
      <alignment horizontal="left"/>
    </xf>
    <xf numFmtId="0" fontId="49" fillId="0" borderId="0" xfId="0" applyFont="1" applyBorder="1" applyAlignment="1">
      <alignment horizontal="center"/>
    </xf>
    <xf numFmtId="0" fontId="47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41" fillId="0" borderId="0" xfId="0" applyFont="1" applyBorder="1" applyAlignment="1">
      <alignment wrapText="1"/>
    </xf>
    <xf numFmtId="0" fontId="43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52" fillId="0" borderId="0" xfId="6" applyNumberFormat="1" applyFont="1" applyBorder="1" applyAlignment="1">
      <alignment vertical="top" wrapText="1"/>
    </xf>
    <xf numFmtId="0" fontId="51" fillId="0" borderId="32" xfId="0" applyFont="1" applyBorder="1"/>
    <xf numFmtId="0" fontId="50" fillId="0" borderId="1" xfId="0" applyFont="1" applyBorder="1"/>
    <xf numFmtId="0" fontId="50" fillId="0" borderId="33" xfId="0" applyFont="1" applyBorder="1"/>
    <xf numFmtId="0" fontId="50" fillId="0" borderId="1" xfId="0" applyFont="1" applyBorder="1" applyAlignment="1">
      <alignment horizontal="center"/>
    </xf>
    <xf numFmtId="168" fontId="51" fillId="0" borderId="0" xfId="6" applyNumberFormat="1" applyFont="1" applyBorder="1" applyAlignment="1">
      <alignment vertical="top" wrapText="1"/>
    </xf>
    <xf numFmtId="0" fontId="51" fillId="0" borderId="34" xfId="0" applyFont="1" applyBorder="1"/>
    <xf numFmtId="0" fontId="50" fillId="0" borderId="35" xfId="0" applyFont="1" applyBorder="1"/>
    <xf numFmtId="0" fontId="50" fillId="0" borderId="35" xfId="0" applyFont="1" applyBorder="1" applyAlignment="1">
      <alignment horizontal="center"/>
    </xf>
    <xf numFmtId="0" fontId="50" fillId="0" borderId="36" xfId="0" applyFont="1" applyBorder="1"/>
    <xf numFmtId="0" fontId="41" fillId="0" borderId="0" xfId="0" applyFont="1"/>
    <xf numFmtId="0" fontId="41" fillId="0" borderId="0" xfId="0" applyFont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50" fillId="0" borderId="1" xfId="0" applyFont="1" applyBorder="1" applyAlignment="1">
      <alignment vertical="top" wrapText="1"/>
    </xf>
    <xf numFmtId="0" fontId="50" fillId="0" borderId="1" xfId="0" applyFont="1" applyBorder="1" applyAlignment="1">
      <alignment horizontal="center" vertical="top" wrapText="1"/>
    </xf>
    <xf numFmtId="0" fontId="50" fillId="0" borderId="33" xfId="0" applyFont="1" applyBorder="1" applyAlignment="1">
      <alignment horizontal="center" vertical="top" wrapText="1"/>
    </xf>
    <xf numFmtId="0" fontId="50" fillId="0" borderId="33" xfId="0" applyFont="1" applyBorder="1" applyAlignment="1">
      <alignment vertical="top" wrapText="1"/>
    </xf>
    <xf numFmtId="0" fontId="50" fillId="0" borderId="35" xfId="0" applyFont="1" applyBorder="1" applyAlignment="1">
      <alignment horizontal="center" vertical="top" wrapText="1"/>
    </xf>
    <xf numFmtId="0" fontId="50" fillId="0" borderId="36" xfId="0" applyFont="1" applyBorder="1" applyAlignment="1">
      <alignment horizontal="center" vertical="top" wrapText="1"/>
    </xf>
    <xf numFmtId="0" fontId="41" fillId="0" borderId="0" xfId="0" applyFont="1" applyFill="1" applyAlignment="1">
      <alignment horizontal="center"/>
    </xf>
    <xf numFmtId="0" fontId="43" fillId="0" borderId="0" xfId="0" applyFont="1" applyFill="1"/>
    <xf numFmtId="0" fontId="41" fillId="0" borderId="0" xfId="0" applyFont="1" applyFill="1" applyAlignment="1">
      <alignment horizontal="left"/>
    </xf>
    <xf numFmtId="0" fontId="36" fillId="0" borderId="29" xfId="0" applyFont="1" applyBorder="1" applyAlignment="1">
      <alignment horizontal="center" vertical="center" wrapText="1"/>
    </xf>
    <xf numFmtId="0" fontId="36" fillId="0" borderId="30" xfId="0" applyFont="1" applyBorder="1" applyAlignment="1">
      <alignment horizontal="center" vertical="center" wrapText="1"/>
    </xf>
    <xf numFmtId="0" fontId="36" fillId="5" borderId="30" xfId="0" applyFont="1" applyFill="1" applyBorder="1" applyAlignment="1">
      <alignment horizontal="left" vertical="center" wrapText="1"/>
    </xf>
    <xf numFmtId="0" fontId="53" fillId="0" borderId="30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2" fillId="0" borderId="32" xfId="0" applyFont="1" applyBorder="1" applyAlignment="1">
      <alignment vertical="center" wrapText="1"/>
    </xf>
    <xf numFmtId="0" fontId="54" fillId="2" borderId="33" xfId="3" applyNumberFormat="1" applyFont="1" applyFill="1" applyBorder="1" applyAlignment="1">
      <alignment vertical="top" wrapText="1" readingOrder="1"/>
    </xf>
    <xf numFmtId="0" fontId="43" fillId="0" borderId="1" xfId="0" applyFont="1" applyBorder="1"/>
    <xf numFmtId="0" fontId="43" fillId="0" borderId="33" xfId="0" applyFont="1" applyBorder="1"/>
    <xf numFmtId="0" fontId="43" fillId="0" borderId="35" xfId="0" applyFont="1" applyBorder="1"/>
    <xf numFmtId="0" fontId="43" fillId="0" borderId="36" xfId="0" applyFont="1" applyBorder="1"/>
    <xf numFmtId="0" fontId="41" fillId="0" borderId="0" xfId="0" applyFont="1" applyFill="1" applyBorder="1" applyAlignment="1">
      <alignment horizontal="left"/>
    </xf>
    <xf numFmtId="3" fontId="43" fillId="0" borderId="0" xfId="0" applyNumberFormat="1" applyFont="1" applyFill="1" applyBorder="1"/>
    <xf numFmtId="3" fontId="52" fillId="5" borderId="0" xfId="0" applyNumberFormat="1" applyFont="1" applyFill="1" applyBorder="1"/>
    <xf numFmtId="0" fontId="0" fillId="0" borderId="0" xfId="0" applyBorder="1"/>
    <xf numFmtId="0" fontId="52" fillId="0" borderId="0" xfId="0" applyFont="1" applyFill="1" applyBorder="1" applyAlignment="1">
      <alignment vertical="top"/>
    </xf>
    <xf numFmtId="0" fontId="52" fillId="0" borderId="0" xfId="0" applyFont="1" applyFill="1" applyBorder="1" applyAlignment="1">
      <alignment vertical="top" wrapText="1"/>
    </xf>
    <xf numFmtId="0" fontId="52" fillId="0" borderId="0" xfId="0" applyFont="1" applyFill="1"/>
    <xf numFmtId="0" fontId="50" fillId="0" borderId="0" xfId="0" applyFont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41" fillId="0" borderId="1" xfId="0" applyFont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 vertical="top" wrapText="1"/>
    </xf>
    <xf numFmtId="0" fontId="50" fillId="0" borderId="32" xfId="0" applyFont="1" applyBorder="1" applyAlignment="1">
      <alignment horizontal="center" vertical="top" wrapText="1"/>
    </xf>
    <xf numFmtId="168" fontId="5" fillId="5" borderId="1" xfId="6" applyNumberFormat="1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50" fillId="0" borderId="34" xfId="0" applyFont="1" applyBorder="1" applyAlignment="1">
      <alignment horizontal="center" vertical="top" wrapText="1"/>
    </xf>
    <xf numFmtId="168" fontId="5" fillId="5" borderId="35" xfId="6" applyNumberFormat="1" applyFont="1" applyFill="1" applyBorder="1" applyAlignment="1">
      <alignment horizontal="center" vertical="top" wrapText="1"/>
    </xf>
    <xf numFmtId="0" fontId="41" fillId="0" borderId="0" xfId="0" applyFont="1" applyBorder="1" applyAlignment="1"/>
    <xf numFmtId="0" fontId="47" fillId="0" borderId="0" xfId="0" applyFont="1" applyBorder="1"/>
    <xf numFmtId="0" fontId="43" fillId="0" borderId="0" xfId="0" applyFont="1" applyFill="1" applyBorder="1"/>
    <xf numFmtId="0" fontId="6" fillId="5" borderId="1" xfId="0" applyFont="1" applyFill="1" applyBorder="1" applyAlignment="1">
      <alignment horizontal="center" vertical="center" wrapText="1"/>
    </xf>
    <xf numFmtId="0" fontId="36" fillId="0" borderId="33" xfId="0" applyFont="1" applyBorder="1" applyAlignment="1">
      <alignment vertical="center" wrapText="1"/>
    </xf>
    <xf numFmtId="0" fontId="51" fillId="0" borderId="0" xfId="0" applyFont="1" applyFill="1" applyBorder="1" applyAlignment="1">
      <alignment horizontal="left" vertical="center"/>
    </xf>
    <xf numFmtId="0" fontId="52" fillId="0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wrapText="1"/>
    </xf>
    <xf numFmtId="0" fontId="52" fillId="0" borderId="1" xfId="0" applyFont="1" applyFill="1" applyBorder="1" applyAlignment="1">
      <alignment horizontal="center"/>
    </xf>
    <xf numFmtId="0" fontId="52" fillId="0" borderId="1" xfId="0" applyFont="1" applyFill="1" applyBorder="1"/>
    <xf numFmtId="168" fontId="56" fillId="5" borderId="1" xfId="6" applyNumberFormat="1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top" wrapText="1"/>
    </xf>
    <xf numFmtId="170" fontId="52" fillId="0" borderId="1" xfId="0" applyNumberFormat="1" applyFont="1" applyFill="1" applyBorder="1" applyAlignment="1">
      <alignment horizontal="center" wrapText="1"/>
    </xf>
    <xf numFmtId="0" fontId="52" fillId="0" borderId="1" xfId="0" applyFont="1" applyFill="1" applyBorder="1" applyAlignment="1"/>
    <xf numFmtId="0" fontId="51" fillId="0" borderId="1" xfId="0" applyFont="1" applyFill="1" applyBorder="1" applyAlignment="1">
      <alignment horizontal="center" vertical="top" wrapText="1"/>
    </xf>
    <xf numFmtId="9" fontId="57" fillId="5" borderId="1" xfId="6" applyFont="1" applyFill="1" applyBorder="1" applyAlignment="1">
      <alignment horizontal="center" vertical="center" wrapText="1"/>
    </xf>
    <xf numFmtId="168" fontId="52" fillId="0" borderId="0" xfId="0" applyNumberFormat="1" applyFont="1" applyFill="1"/>
    <xf numFmtId="165" fontId="52" fillId="0" borderId="0" xfId="9" applyFont="1" applyFill="1" applyBorder="1" applyAlignment="1">
      <alignment vertical="top"/>
    </xf>
    <xf numFmtId="0" fontId="51" fillId="0" borderId="1" xfId="0" applyFont="1" applyBorder="1" applyAlignment="1">
      <alignment horizontal="center" vertical="center" wrapText="1"/>
    </xf>
    <xf numFmtId="0" fontId="51" fillId="5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vertical="top" wrapText="1"/>
    </xf>
    <xf numFmtId="0" fontId="50" fillId="0" borderId="1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top" wrapText="1"/>
    </xf>
    <xf numFmtId="0" fontId="37" fillId="0" borderId="33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top"/>
    </xf>
    <xf numFmtId="0" fontId="6" fillId="0" borderId="1" xfId="0" applyFont="1" applyFill="1" applyBorder="1" applyAlignment="1">
      <alignment horizontal="center" vertical="top" wrapText="1"/>
    </xf>
    <xf numFmtId="0" fontId="41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center" vertical="top" wrapText="1"/>
    </xf>
    <xf numFmtId="0" fontId="41" fillId="0" borderId="5" xfId="0" applyFont="1" applyFill="1" applyBorder="1" applyAlignment="1">
      <alignment horizontal="center" vertical="top" wrapText="1"/>
    </xf>
    <xf numFmtId="168" fontId="5" fillId="0" borderId="0" xfId="6" applyNumberFormat="1" applyFont="1" applyBorder="1" applyAlignment="1">
      <alignment horizontal="center" vertical="top" wrapText="1"/>
    </xf>
    <xf numFmtId="0" fontId="50" fillId="0" borderId="1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50" fillId="0" borderId="1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vertical="top" wrapText="1"/>
    </xf>
    <xf numFmtId="168" fontId="5" fillId="6" borderId="1" xfId="6" applyNumberFormat="1" applyFont="1" applyFill="1" applyBorder="1" applyAlignment="1">
      <alignment horizontal="center" vertical="top" wrapText="1"/>
    </xf>
    <xf numFmtId="0" fontId="50" fillId="0" borderId="34" xfId="0" applyFont="1" applyBorder="1" applyAlignment="1">
      <alignment vertical="top" wrapText="1"/>
    </xf>
    <xf numFmtId="0" fontId="50" fillId="0" borderId="35" xfId="0" applyFont="1" applyFill="1" applyBorder="1" applyAlignment="1">
      <alignment horizontal="center" vertical="top" wrapText="1"/>
    </xf>
    <xf numFmtId="168" fontId="5" fillId="5" borderId="36" xfId="6" applyNumberFormat="1" applyFont="1" applyFill="1" applyBorder="1" applyAlignment="1">
      <alignment horizontal="center" vertical="top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6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top" wrapText="1"/>
    </xf>
    <xf numFmtId="167" fontId="58" fillId="5" borderId="1" xfId="11" applyNumberFormat="1" applyFont="1" applyFill="1" applyBorder="1" applyAlignment="1">
      <alignment horizontal="center" vertical="center"/>
    </xf>
    <xf numFmtId="167" fontId="58" fillId="5" borderId="33" xfId="11" applyNumberFormat="1" applyFont="1" applyFill="1" applyBorder="1" applyAlignment="1">
      <alignment horizontal="center" vertical="center"/>
    </xf>
    <xf numFmtId="167" fontId="58" fillId="5" borderId="36" xfId="11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top" wrapText="1"/>
    </xf>
    <xf numFmtId="0" fontId="41" fillId="0" borderId="0" xfId="0" applyFont="1" applyAlignment="1">
      <alignment horizontal="right"/>
    </xf>
    <xf numFmtId="0" fontId="6" fillId="0" borderId="32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34" xfId="0" applyFont="1" applyBorder="1" applyAlignment="1">
      <alignment vertical="top" wrapText="1"/>
    </xf>
    <xf numFmtId="0" fontId="6" fillId="0" borderId="35" xfId="0" applyFont="1" applyBorder="1" applyAlignment="1">
      <alignment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43" fillId="0" borderId="0" xfId="0" applyFont="1" applyBorder="1" applyAlignment="1"/>
    <xf numFmtId="0" fontId="60" fillId="0" borderId="0" xfId="0" applyFont="1"/>
    <xf numFmtId="0" fontId="41" fillId="0" borderId="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Border="1"/>
    <xf numFmtId="0" fontId="50" fillId="0" borderId="0" xfId="0" applyFont="1" applyBorder="1" applyAlignment="1">
      <alignment horizontal="center"/>
    </xf>
    <xf numFmtId="0" fontId="48" fillId="0" borderId="0" xfId="0" applyFont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61" fillId="0" borderId="0" xfId="5" applyNumberFormat="1" applyFont="1" applyFill="1" applyAlignment="1">
      <alignment horizontal="left"/>
    </xf>
    <xf numFmtId="0" fontId="43" fillId="0" borderId="1" xfId="2" applyFont="1" applyFill="1" applyBorder="1" applyAlignment="1">
      <alignment horizontal="center" vertical="center"/>
    </xf>
    <xf numFmtId="0" fontId="62" fillId="0" borderId="2" xfId="2" applyFont="1" applyFill="1" applyBorder="1" applyAlignment="1">
      <alignment horizontal="center" vertical="center" wrapText="1"/>
    </xf>
    <xf numFmtId="0" fontId="63" fillId="0" borderId="2" xfId="0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 horizontal="center"/>
    </xf>
    <xf numFmtId="0" fontId="9" fillId="0" borderId="9" xfId="0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top" wrapText="1"/>
    </xf>
    <xf numFmtId="0" fontId="53" fillId="0" borderId="33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top" wrapText="1"/>
    </xf>
    <xf numFmtId="0" fontId="41" fillId="0" borderId="46" xfId="0" applyFont="1" applyBorder="1" applyAlignment="1">
      <alignment horizontal="center" vertical="top" wrapText="1"/>
    </xf>
    <xf numFmtId="0" fontId="50" fillId="0" borderId="1" xfId="0" applyNumberFormat="1" applyFont="1" applyBorder="1"/>
    <xf numFmtId="4" fontId="50" fillId="0" borderId="1" xfId="0" applyNumberFormat="1" applyFont="1" applyBorder="1"/>
    <xf numFmtId="0" fontId="52" fillId="0" borderId="55" xfId="0" applyFont="1" applyBorder="1" applyAlignment="1">
      <alignment vertical="center" wrapText="1"/>
    </xf>
    <xf numFmtId="0" fontId="43" fillId="0" borderId="45" xfId="0" applyFont="1" applyBorder="1"/>
    <xf numFmtId="0" fontId="50" fillId="0" borderId="34" xfId="0" applyFont="1" applyFill="1" applyBorder="1" applyAlignment="1">
      <alignment horizontal="left"/>
    </xf>
    <xf numFmtId="3" fontId="52" fillId="0" borderId="1" xfId="0" applyNumberFormat="1" applyFont="1" applyFill="1" applyBorder="1" applyAlignment="1">
      <alignment horizontal="center" wrapText="1"/>
    </xf>
    <xf numFmtId="3" fontId="52" fillId="0" borderId="1" xfId="0" applyNumberFormat="1" applyFont="1" applyFill="1" applyBorder="1" applyAlignment="1">
      <alignment horizontal="center" vertical="top" wrapText="1"/>
    </xf>
    <xf numFmtId="0" fontId="4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52" fillId="0" borderId="0" xfId="0" applyNumberFormat="1" applyFont="1" applyFill="1"/>
    <xf numFmtId="166" fontId="50" fillId="0" borderId="1" xfId="11" applyFont="1" applyBorder="1" applyAlignment="1">
      <alignment horizontal="center" vertical="top" wrapText="1"/>
    </xf>
    <xf numFmtId="3" fontId="52" fillId="0" borderId="1" xfId="0" applyNumberFormat="1" applyFont="1" applyBorder="1" applyAlignment="1">
      <alignment horizontal="center" vertical="center"/>
    </xf>
    <xf numFmtId="3" fontId="52" fillId="5" borderId="1" xfId="0" applyNumberFormat="1" applyFont="1" applyFill="1" applyBorder="1" applyAlignment="1">
      <alignment horizontal="center" vertical="center"/>
    </xf>
    <xf numFmtId="1" fontId="52" fillId="0" borderId="1" xfId="0" applyNumberFormat="1" applyFont="1" applyBorder="1" applyAlignment="1">
      <alignment horizontal="center" vertical="center" wrapText="1"/>
    </xf>
    <xf numFmtId="170" fontId="52" fillId="0" borderId="1" xfId="0" applyNumberFormat="1" applyFont="1" applyBorder="1" applyAlignment="1">
      <alignment horizontal="center" vertical="center" wrapText="1"/>
    </xf>
    <xf numFmtId="167" fontId="52" fillId="0" borderId="1" xfId="11" applyNumberFormat="1" applyFont="1" applyBorder="1" applyAlignment="1">
      <alignment vertical="center" wrapText="1"/>
    </xf>
    <xf numFmtId="9" fontId="64" fillId="2" borderId="1" xfId="6" applyFont="1" applyFill="1" applyBorder="1" applyAlignment="1">
      <alignment horizontal="center" vertical="center" wrapText="1" readingOrder="1"/>
    </xf>
    <xf numFmtId="166" fontId="54" fillId="2" borderId="1" xfId="11" applyFont="1" applyFill="1" applyBorder="1" applyAlignment="1">
      <alignment horizontal="center" vertical="center" wrapText="1" readingOrder="1"/>
    </xf>
    <xf numFmtId="168" fontId="54" fillId="2" borderId="1" xfId="6" applyNumberFormat="1" applyFont="1" applyFill="1" applyBorder="1" applyAlignment="1">
      <alignment horizontal="center" vertical="center" wrapText="1" readingOrder="1"/>
    </xf>
    <xf numFmtId="0" fontId="64" fillId="0" borderId="1" xfId="3" applyNumberFormat="1" applyFont="1" applyFill="1" applyBorder="1" applyAlignment="1">
      <alignment horizontal="center" vertical="center" wrapText="1" readingOrder="1"/>
    </xf>
    <xf numFmtId="0" fontId="54" fillId="2" borderId="1" xfId="3" applyNumberFormat="1" applyFont="1" applyFill="1" applyBorder="1" applyAlignment="1">
      <alignment horizontal="center" vertical="center" wrapText="1" readingOrder="1"/>
    </xf>
    <xf numFmtId="0" fontId="43" fillId="0" borderId="1" xfId="0" applyFont="1" applyBorder="1" applyAlignment="1">
      <alignment horizontal="center" vertical="center"/>
    </xf>
    <xf numFmtId="168" fontId="43" fillId="0" borderId="1" xfId="6" applyNumberFormat="1" applyFont="1" applyBorder="1" applyAlignment="1">
      <alignment horizontal="center" vertical="center"/>
    </xf>
    <xf numFmtId="167" fontId="52" fillId="0" borderId="1" xfId="11" applyNumberFormat="1" applyFont="1" applyBorder="1" applyAlignment="1">
      <alignment horizontal="center" vertical="center" wrapText="1"/>
    </xf>
    <xf numFmtId="169" fontId="52" fillId="0" borderId="1" xfId="0" applyNumberFormat="1" applyFont="1" applyBorder="1" applyAlignment="1">
      <alignment horizontal="center" vertical="center"/>
    </xf>
    <xf numFmtId="10" fontId="54" fillId="2" borderId="1" xfId="3" applyNumberFormat="1" applyFont="1" applyFill="1" applyBorder="1" applyAlignment="1">
      <alignment horizontal="center" vertical="center" wrapText="1" readingOrder="1"/>
    </xf>
    <xf numFmtId="3" fontId="52" fillId="0" borderId="1" xfId="0" applyNumberFormat="1" applyFont="1" applyFill="1" applyBorder="1" applyAlignment="1">
      <alignment horizontal="center" vertical="center"/>
    </xf>
    <xf numFmtId="3" fontId="51" fillId="0" borderId="1" xfId="0" applyNumberFormat="1" applyFont="1" applyFill="1" applyBorder="1" applyAlignment="1">
      <alignment horizontal="center" vertical="top" wrapText="1"/>
    </xf>
    <xf numFmtId="3" fontId="52" fillId="0" borderId="1" xfId="0" applyNumberFormat="1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vertical="center"/>
    </xf>
    <xf numFmtId="0" fontId="49" fillId="0" borderId="32" xfId="0" applyFont="1" applyBorder="1" applyAlignment="1">
      <alignment horizontal="center" vertical="top"/>
    </xf>
    <xf numFmtId="0" fontId="49" fillId="0" borderId="1" xfId="0" applyFont="1" applyBorder="1" applyAlignment="1">
      <alignment horizontal="center" vertical="top"/>
    </xf>
    <xf numFmtId="167" fontId="5" fillId="0" borderId="1" xfId="11" applyNumberFormat="1" applyFont="1" applyBorder="1" applyAlignment="1">
      <alignment horizontal="center" vertical="center"/>
    </xf>
    <xf numFmtId="167" fontId="5" fillId="0" borderId="33" xfId="11" applyNumberFormat="1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top"/>
    </xf>
    <xf numFmtId="0" fontId="41" fillId="0" borderId="1" xfId="0" applyFont="1" applyBorder="1" applyAlignment="1">
      <alignment horizontal="center" vertical="top"/>
    </xf>
    <xf numFmtId="167" fontId="41" fillId="0" borderId="1" xfId="11" applyNumberFormat="1" applyFont="1" applyBorder="1" applyAlignment="1">
      <alignment horizontal="center" vertical="center"/>
    </xf>
    <xf numFmtId="167" fontId="41" fillId="0" borderId="33" xfId="11" applyNumberFormat="1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7" fontId="48" fillId="0" borderId="1" xfId="11" applyNumberFormat="1" applyFont="1" applyBorder="1" applyAlignment="1">
      <alignment horizontal="center" vertical="center"/>
    </xf>
    <xf numFmtId="167" fontId="48" fillId="0" borderId="33" xfId="11" applyNumberFormat="1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top"/>
    </xf>
    <xf numFmtId="0" fontId="49" fillId="0" borderId="35" xfId="0" applyFont="1" applyBorder="1" applyAlignment="1">
      <alignment horizontal="center" vertical="top"/>
    </xf>
    <xf numFmtId="167" fontId="5" fillId="0" borderId="35" xfId="11" applyNumberFormat="1" applyFont="1" applyBorder="1" applyAlignment="1">
      <alignment horizontal="center" vertical="center"/>
    </xf>
    <xf numFmtId="167" fontId="5" fillId="0" borderId="36" xfId="11" applyNumberFormat="1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167" fontId="47" fillId="0" borderId="37" xfId="11" applyNumberFormat="1" applyFont="1" applyBorder="1" applyAlignment="1">
      <alignment horizontal="left" vertical="center" wrapText="1"/>
    </xf>
    <xf numFmtId="167" fontId="47" fillId="0" borderId="22" xfId="11" applyNumberFormat="1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41" fillId="0" borderId="1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top" wrapText="1"/>
    </xf>
    <xf numFmtId="0" fontId="24" fillId="0" borderId="47" xfId="0" applyFont="1" applyBorder="1" applyAlignment="1">
      <alignment horizontal="center" vertical="top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top"/>
    </xf>
    <xf numFmtId="0" fontId="41" fillId="0" borderId="3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41" fillId="0" borderId="38" xfId="0" applyFont="1" applyBorder="1" applyAlignment="1"/>
    <xf numFmtId="0" fontId="41" fillId="0" borderId="44" xfId="0" applyFont="1" applyBorder="1" applyAlignment="1"/>
    <xf numFmtId="0" fontId="41" fillId="0" borderId="46" xfId="0" applyFont="1" applyBorder="1" applyAlignment="1"/>
    <xf numFmtId="0" fontId="51" fillId="0" borderId="3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center" vertical="center" wrapText="1"/>
    </xf>
    <xf numFmtId="0" fontId="51" fillId="0" borderId="43" xfId="0" applyFont="1" applyBorder="1" applyAlignment="1">
      <alignment wrapText="1"/>
    </xf>
    <xf numFmtId="0" fontId="41" fillId="0" borderId="5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50" fillId="0" borderId="32" xfId="0" applyFont="1" applyBorder="1" applyAlignment="1">
      <alignment horizontal="left" vertical="top" wrapText="1"/>
    </xf>
    <xf numFmtId="0" fontId="50" fillId="0" borderId="1" xfId="0" applyFont="1" applyBorder="1" applyAlignment="1">
      <alignment horizontal="left" vertical="top" wrapText="1"/>
    </xf>
    <xf numFmtId="0" fontId="49" fillId="0" borderId="32" xfId="0" applyFont="1" applyBorder="1" applyAlignment="1">
      <alignment horizontal="right" vertical="top" wrapText="1"/>
    </xf>
    <xf numFmtId="0" fontId="49" fillId="0" borderId="1" xfId="0" applyFont="1" applyBorder="1" applyAlignment="1">
      <alignment horizontal="right" vertical="top" wrapText="1"/>
    </xf>
    <xf numFmtId="0" fontId="49" fillId="0" borderId="34" xfId="0" applyFont="1" applyBorder="1" applyAlignment="1">
      <alignment horizontal="right" vertical="top" wrapText="1"/>
    </xf>
    <xf numFmtId="0" fontId="49" fillId="0" borderId="35" xfId="0" applyFont="1" applyBorder="1" applyAlignment="1">
      <alignment horizontal="right" vertical="top" wrapText="1"/>
    </xf>
    <xf numFmtId="0" fontId="51" fillId="0" borderId="2" xfId="0" applyFont="1" applyFill="1" applyBorder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center" vertical="center"/>
    </xf>
    <xf numFmtId="0" fontId="55" fillId="0" borderId="2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 wrapText="1"/>
    </xf>
    <xf numFmtId="0" fontId="55" fillId="0" borderId="4" xfId="0" applyFont="1" applyFill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33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top" wrapText="1"/>
    </xf>
    <xf numFmtId="0" fontId="41" fillId="0" borderId="32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top" wrapText="1"/>
    </xf>
    <xf numFmtId="0" fontId="41" fillId="0" borderId="1" xfId="0" applyFont="1" applyBorder="1" applyAlignment="1">
      <alignment horizontal="center" vertical="top" wrapText="1"/>
    </xf>
    <xf numFmtId="0" fontId="36" fillId="0" borderId="31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top" wrapText="1"/>
    </xf>
    <xf numFmtId="0" fontId="41" fillId="0" borderId="46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right" vertical="top" wrapText="1"/>
    </xf>
    <xf numFmtId="0" fontId="52" fillId="0" borderId="4" xfId="0" applyFont="1" applyFill="1" applyBorder="1" applyAlignment="1">
      <alignment horizontal="right" vertical="top" wrapText="1"/>
    </xf>
    <xf numFmtId="0" fontId="52" fillId="0" borderId="2" xfId="0" applyFont="1" applyFill="1" applyBorder="1" applyAlignment="1">
      <alignment horizontal="left" vertical="top" wrapText="1"/>
    </xf>
    <xf numFmtId="0" fontId="52" fillId="0" borderId="4" xfId="0" applyFont="1" applyFill="1" applyBorder="1" applyAlignment="1">
      <alignment horizontal="left" vertical="top" wrapText="1"/>
    </xf>
    <xf numFmtId="0" fontId="51" fillId="0" borderId="2" xfId="0" applyFont="1" applyFill="1" applyBorder="1" applyAlignment="1">
      <alignment horizontal="center" vertical="top" wrapText="1"/>
    </xf>
    <xf numFmtId="0" fontId="51" fillId="0" borderId="4" xfId="0" applyFont="1" applyFill="1" applyBorder="1" applyAlignment="1">
      <alignment horizontal="center" vertical="top" wrapText="1"/>
    </xf>
    <xf numFmtId="0" fontId="52" fillId="0" borderId="1" xfId="0" applyFont="1" applyBorder="1" applyAlignment="1">
      <alignment horizontal="left" vertical="top" wrapText="1"/>
    </xf>
    <xf numFmtId="0" fontId="51" fillId="0" borderId="2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1" fillId="0" borderId="4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left" vertical="top" wrapText="1"/>
    </xf>
    <xf numFmtId="0" fontId="52" fillId="0" borderId="3" xfId="0" applyFont="1" applyBorder="1" applyAlignment="1">
      <alignment horizontal="left" vertical="top" wrapText="1"/>
    </xf>
    <xf numFmtId="0" fontId="52" fillId="0" borderId="4" xfId="0" applyFont="1" applyBorder="1" applyAlignment="1">
      <alignment horizontal="left" vertical="top" wrapText="1"/>
    </xf>
    <xf numFmtId="0" fontId="41" fillId="0" borderId="5" xfId="0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center" vertical="top" wrapText="1"/>
    </xf>
    <xf numFmtId="0" fontId="41" fillId="0" borderId="2" xfId="0" applyFont="1" applyFill="1" applyBorder="1" applyAlignment="1">
      <alignment horizontal="center" vertical="top" wrapText="1"/>
    </xf>
    <xf numFmtId="0" fontId="41" fillId="0" borderId="4" xfId="0" applyFont="1" applyFill="1" applyBorder="1" applyAlignment="1">
      <alignment horizontal="center" vertical="top" wrapText="1"/>
    </xf>
    <xf numFmtId="0" fontId="41" fillId="0" borderId="3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top" wrapText="1"/>
    </xf>
    <xf numFmtId="0" fontId="52" fillId="0" borderId="49" xfId="0" applyFont="1" applyBorder="1" applyAlignment="1">
      <alignment horizontal="center" vertical="top" wrapText="1"/>
    </xf>
    <xf numFmtId="0" fontId="52" fillId="0" borderId="50" xfId="0" applyFont="1" applyBorder="1" applyAlignment="1">
      <alignment horizontal="center" vertical="top" wrapText="1"/>
    </xf>
    <xf numFmtId="0" fontId="52" fillId="0" borderId="51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0" fillId="0" borderId="30" xfId="0" applyFont="1" applyBorder="1" applyAlignment="1">
      <alignment horizontal="center" vertical="top" wrapText="1"/>
    </xf>
    <xf numFmtId="0" fontId="50" fillId="0" borderId="1" xfId="0" applyFont="1" applyBorder="1" applyAlignment="1">
      <alignment horizontal="center" vertical="top" wrapText="1"/>
    </xf>
    <xf numFmtId="0" fontId="51" fillId="0" borderId="30" xfId="0" applyFont="1" applyBorder="1" applyAlignment="1">
      <alignment horizontal="center" vertical="top" wrapText="1"/>
    </xf>
    <xf numFmtId="0" fontId="51" fillId="0" borderId="31" xfId="0" applyFont="1" applyBorder="1" applyAlignment="1">
      <alignment horizontal="center" vertical="top" wrapText="1"/>
    </xf>
    <xf numFmtId="0" fontId="50" fillId="0" borderId="1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41" fillId="0" borderId="6" xfId="0" applyFont="1" applyFill="1" applyBorder="1" applyAlignment="1">
      <alignment horizontal="center" vertical="top" wrapText="1"/>
    </xf>
    <xf numFmtId="0" fontId="41" fillId="0" borderId="7" xfId="0" applyFont="1" applyFill="1" applyBorder="1" applyAlignment="1">
      <alignment horizontal="center" vertical="top" wrapText="1"/>
    </xf>
    <xf numFmtId="0" fontId="41" fillId="0" borderId="8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41" fillId="0" borderId="30" xfId="0" applyFont="1" applyFill="1" applyBorder="1" applyAlignment="1">
      <alignment horizontal="center" vertical="top" wrapText="1"/>
    </xf>
    <xf numFmtId="0" fontId="50" fillId="0" borderId="30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0" fillId="5" borderId="31" xfId="0" applyFont="1" applyFill="1" applyBorder="1" applyAlignment="1">
      <alignment horizontal="center" vertical="center" wrapText="1"/>
    </xf>
    <xf numFmtId="0" fontId="50" fillId="5" borderId="33" xfId="0" applyFont="1" applyFill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166" fontId="50" fillId="0" borderId="1" xfId="11" applyFont="1" applyBorder="1" applyAlignment="1">
      <alignment horizontal="center" vertical="center" wrapText="1"/>
    </xf>
    <xf numFmtId="166" fontId="50" fillId="0" borderId="33" xfId="11" applyFont="1" applyBorder="1" applyAlignment="1">
      <alignment horizontal="center" vertical="center" wrapText="1"/>
    </xf>
    <xf numFmtId="0" fontId="50" fillId="0" borderId="34" xfId="0" applyFont="1" applyBorder="1" applyAlignment="1">
      <alignment horizontal="left" vertical="top" wrapText="1"/>
    </xf>
    <xf numFmtId="0" fontId="50" fillId="0" borderId="35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center" vertical="top" wrapText="1"/>
    </xf>
    <xf numFmtId="0" fontId="50" fillId="0" borderId="35" xfId="0" applyFont="1" applyBorder="1" applyAlignment="1">
      <alignment horizontal="center" vertical="top" wrapText="1"/>
    </xf>
    <xf numFmtId="166" fontId="50" fillId="0" borderId="35" xfId="11" applyFont="1" applyBorder="1" applyAlignment="1">
      <alignment horizontal="center" vertical="center" wrapText="1"/>
    </xf>
    <xf numFmtId="166" fontId="50" fillId="0" borderId="36" xfId="11" applyFont="1" applyBorder="1" applyAlignment="1">
      <alignment horizontal="center" vertical="center" wrapText="1"/>
    </xf>
    <xf numFmtId="4" fontId="50" fillId="0" borderId="1" xfId="0" applyNumberFormat="1" applyFont="1" applyBorder="1" applyAlignment="1">
      <alignment horizontal="center" vertical="top" wrapText="1"/>
    </xf>
    <xf numFmtId="0" fontId="41" fillId="0" borderId="34" xfId="0" applyFont="1" applyFill="1" applyBorder="1" applyAlignment="1">
      <alignment horizontal="center" vertical="top" wrapText="1"/>
    </xf>
    <xf numFmtId="0" fontId="41" fillId="0" borderId="35" xfId="0" applyFont="1" applyFill="1" applyBorder="1" applyAlignment="1">
      <alignment horizontal="center" vertical="top" wrapText="1"/>
    </xf>
    <xf numFmtId="0" fontId="41" fillId="0" borderId="53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41" fillId="0" borderId="0" xfId="0" applyFont="1" applyFill="1" applyAlignment="1">
      <alignment horizontal="left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top" wrapText="1"/>
    </xf>
    <xf numFmtId="0" fontId="41" fillId="0" borderId="1" xfId="0" applyFont="1" applyFill="1" applyBorder="1" applyAlignment="1">
      <alignment horizontal="center" vertical="top" wrapText="1"/>
    </xf>
    <xf numFmtId="0" fontId="59" fillId="0" borderId="32" xfId="0" applyFont="1" applyFill="1" applyBorder="1" applyAlignment="1">
      <alignment horizontal="right" vertical="top" wrapText="1"/>
    </xf>
    <xf numFmtId="0" fontId="59" fillId="0" borderId="1" xfId="0" applyFont="1" applyFill="1" applyBorder="1" applyAlignment="1">
      <alignment horizontal="right" vertical="top" wrapText="1"/>
    </xf>
    <xf numFmtId="0" fontId="41" fillId="0" borderId="29" xfId="0" applyFont="1" applyBorder="1" applyAlignment="1">
      <alignment vertical="top" wrapText="1"/>
    </xf>
    <xf numFmtId="0" fontId="41" fillId="0" borderId="30" xfId="0" applyFont="1" applyBorder="1" applyAlignment="1">
      <alignment vertical="top" wrapText="1"/>
    </xf>
    <xf numFmtId="166" fontId="6" fillId="7" borderId="30" xfId="11" applyNumberFormat="1" applyFont="1" applyFill="1" applyBorder="1" applyAlignment="1">
      <alignment horizontal="center" vertical="center" wrapText="1"/>
    </xf>
    <xf numFmtId="166" fontId="6" fillId="7" borderId="31" xfId="11" applyNumberFormat="1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vertical="top" wrapText="1"/>
    </xf>
    <xf numFmtId="0" fontId="41" fillId="0" borderId="1" xfId="0" applyFont="1" applyFill="1" applyBorder="1" applyAlignment="1">
      <alignment vertical="top" wrapText="1"/>
    </xf>
    <xf numFmtId="166" fontId="24" fillId="0" borderId="1" xfId="11" applyFont="1" applyBorder="1" applyAlignment="1">
      <alignment horizontal="center" vertical="center" wrapText="1"/>
    </xf>
    <xf numFmtId="166" fontId="24" fillId="0" borderId="33" xfId="11" applyFont="1" applyBorder="1" applyAlignment="1">
      <alignment horizontal="center" vertical="center" wrapText="1"/>
    </xf>
    <xf numFmtId="0" fontId="6" fillId="0" borderId="34" xfId="0" applyFont="1" applyFill="1" applyBorder="1" applyAlignment="1">
      <alignment vertical="top" wrapText="1"/>
    </xf>
    <xf numFmtId="0" fontId="6" fillId="0" borderId="35" xfId="0" applyFont="1" applyFill="1" applyBorder="1" applyAlignment="1">
      <alignment vertical="top" wrapText="1"/>
    </xf>
    <xf numFmtId="167" fontId="6" fillId="0" borderId="35" xfId="11" applyNumberFormat="1" applyFont="1" applyBorder="1" applyAlignment="1">
      <alignment horizontal="center" vertical="center" wrapText="1"/>
    </xf>
    <xf numFmtId="167" fontId="6" fillId="0" borderId="36" xfId="11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  <xf numFmtId="0" fontId="41" fillId="0" borderId="29" xfId="0" applyFont="1" applyBorder="1" applyAlignment="1">
      <alignment horizontal="left" vertical="top" wrapText="1"/>
    </xf>
    <xf numFmtId="0" fontId="41" fillId="0" borderId="30" xfId="0" applyFont="1" applyBorder="1" applyAlignment="1">
      <alignment horizontal="left" vertical="top" wrapText="1"/>
    </xf>
    <xf numFmtId="166" fontId="41" fillId="7" borderId="30" xfId="11" applyNumberFormat="1" applyFont="1" applyFill="1" applyBorder="1" applyAlignment="1">
      <alignment horizontal="center" vertical="center" wrapText="1"/>
    </xf>
    <xf numFmtId="166" fontId="41" fillId="7" borderId="31" xfId="11" applyNumberFormat="1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left" vertical="top" wrapText="1"/>
    </xf>
    <xf numFmtId="0" fontId="41" fillId="0" borderId="1" xfId="0" applyFont="1" applyFill="1" applyBorder="1" applyAlignment="1">
      <alignment horizontal="left" vertical="top" wrapText="1"/>
    </xf>
    <xf numFmtId="166" fontId="41" fillId="0" borderId="1" xfId="11" applyFont="1" applyBorder="1" applyAlignment="1">
      <alignment horizontal="center" vertical="center" wrapText="1"/>
    </xf>
    <xf numFmtId="166" fontId="41" fillId="0" borderId="33" xfId="11" applyFont="1" applyBorder="1" applyAlignment="1">
      <alignment horizontal="center" vertical="center" wrapText="1"/>
    </xf>
    <xf numFmtId="0" fontId="41" fillId="0" borderId="34" xfId="0" applyFont="1" applyBorder="1" applyAlignment="1">
      <alignment horizontal="left" vertical="top" wrapText="1"/>
    </xf>
    <xf numFmtId="0" fontId="41" fillId="0" borderId="35" xfId="0" applyFont="1" applyBorder="1" applyAlignment="1">
      <alignment horizontal="left" vertical="top" wrapText="1"/>
    </xf>
    <xf numFmtId="167" fontId="41" fillId="0" borderId="35" xfId="11" applyNumberFormat="1" applyFont="1" applyBorder="1" applyAlignment="1">
      <alignment horizontal="center" vertical="center" wrapText="1"/>
    </xf>
    <xf numFmtId="167" fontId="41" fillId="0" borderId="36" xfId="11" applyNumberFormat="1" applyFont="1" applyBorder="1" applyAlignment="1">
      <alignment horizontal="center" vertical="center" wrapText="1"/>
    </xf>
    <xf numFmtId="0" fontId="36" fillId="0" borderId="5" xfId="7" applyFont="1" applyBorder="1" applyAlignment="1">
      <alignment horizontal="center" vertical="top" wrapText="1"/>
    </xf>
    <xf numFmtId="0" fontId="36" fillId="0" borderId="13" xfId="7" applyFont="1" applyBorder="1" applyAlignment="1">
      <alignment horizontal="center" vertical="top" wrapText="1"/>
    </xf>
    <xf numFmtId="0" fontId="36" fillId="0" borderId="1" xfId="7" applyFont="1" applyBorder="1" applyAlignment="1">
      <alignment horizontal="center" vertical="top" wrapText="1"/>
    </xf>
    <xf numFmtId="0" fontId="37" fillId="0" borderId="25" xfId="7" applyFont="1" applyBorder="1" applyAlignment="1">
      <alignment horizontal="center" vertical="top" wrapText="1"/>
    </xf>
    <xf numFmtId="0" fontId="37" fillId="0" borderId="27" xfId="7" applyFont="1" applyBorder="1" applyAlignment="1">
      <alignment horizontal="center" vertical="top" wrapText="1"/>
    </xf>
    <xf numFmtId="0" fontId="37" fillId="0" borderId="23" xfId="7" applyFont="1" applyBorder="1" applyAlignment="1">
      <alignment horizontal="center" vertical="top" wrapText="1"/>
    </xf>
    <xf numFmtId="0" fontId="37" fillId="0" borderId="25" xfId="7" applyFont="1" applyBorder="1" applyAlignment="1">
      <alignment horizontal="center" vertical="top"/>
    </xf>
    <xf numFmtId="0" fontId="37" fillId="0" borderId="23" xfId="7" applyFont="1" applyBorder="1" applyAlignment="1">
      <alignment horizontal="center" vertical="top"/>
    </xf>
    <xf numFmtId="0" fontId="36" fillId="0" borderId="5" xfId="7" applyFont="1" applyBorder="1" applyAlignment="1">
      <alignment horizontal="center" vertical="center" wrapText="1"/>
    </xf>
    <xf numFmtId="0" fontId="36" fillId="0" borderId="13" xfId="7" applyFont="1" applyBorder="1" applyAlignment="1">
      <alignment horizontal="center" vertical="center" wrapText="1"/>
    </xf>
    <xf numFmtId="0" fontId="24" fillId="0" borderId="2" xfId="2" applyFont="1" applyFill="1" applyBorder="1" applyAlignment="1">
      <alignment horizontal="left" vertical="center" wrapText="1"/>
    </xf>
    <xf numFmtId="0" fontId="24" fillId="0" borderId="3" xfId="2" applyFont="1" applyFill="1" applyBorder="1" applyAlignment="1">
      <alignment horizontal="left" vertical="center" wrapText="1"/>
    </xf>
    <xf numFmtId="0" fontId="24" fillId="0" borderId="4" xfId="2" applyFont="1" applyFill="1" applyBorder="1" applyAlignment="1">
      <alignment horizontal="left" vertical="center" wrapText="1"/>
    </xf>
    <xf numFmtId="0" fontId="19" fillId="0" borderId="2" xfId="2" applyFont="1" applyFill="1" applyBorder="1" applyAlignment="1">
      <alignment horizontal="center" vertical="center" wrapText="1"/>
    </xf>
    <xf numFmtId="0" fontId="19" fillId="0" borderId="4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left" vertical="top"/>
    </xf>
    <xf numFmtId="0" fontId="19" fillId="0" borderId="2" xfId="2" applyFont="1" applyFill="1" applyBorder="1" applyAlignment="1">
      <alignment horizontal="center" vertical="center"/>
    </xf>
    <xf numFmtId="0" fontId="19" fillId="0" borderId="3" xfId="2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left" vertical="center" wrapText="1"/>
    </xf>
    <xf numFmtId="0" fontId="19" fillId="0" borderId="3" xfId="2" applyFont="1" applyFill="1" applyBorder="1" applyAlignment="1">
      <alignment horizontal="left" vertical="center" wrapText="1"/>
    </xf>
    <xf numFmtId="0" fontId="19" fillId="0" borderId="4" xfId="2" applyFont="1" applyFill="1" applyBorder="1" applyAlignment="1">
      <alignment horizontal="left" vertical="center" wrapText="1"/>
    </xf>
    <xf numFmtId="171" fontId="20" fillId="0" borderId="2" xfId="0" applyNumberFormat="1" applyFont="1" applyFill="1" applyBorder="1" applyAlignment="1">
      <alignment horizontal="center" vertical="center"/>
    </xf>
    <xf numFmtId="171" fontId="20" fillId="0" borderId="3" xfId="0" applyNumberFormat="1" applyFont="1" applyFill="1" applyBorder="1" applyAlignment="1">
      <alignment horizontal="center" vertical="center"/>
    </xf>
    <xf numFmtId="171" fontId="20" fillId="0" borderId="4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9" fillId="0" borderId="4" xfId="0" applyFont="1" applyFill="1" applyBorder="1" applyAlignment="1" applyProtection="1">
      <alignment horizontal="center"/>
      <protection locked="0"/>
    </xf>
    <xf numFmtId="0" fontId="6" fillId="0" borderId="11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center" vertical="top"/>
    </xf>
    <xf numFmtId="0" fontId="19" fillId="0" borderId="3" xfId="0" applyFont="1" applyFill="1" applyBorder="1" applyAlignment="1">
      <alignment horizontal="center" vertical="top"/>
    </xf>
    <xf numFmtId="0" fontId="19" fillId="0" borderId="4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11" fillId="0" borderId="2" xfId="1" applyFill="1" applyBorder="1" applyAlignment="1" applyProtection="1">
      <alignment horizontal="left" wrapText="1"/>
    </xf>
    <xf numFmtId="0" fontId="10" fillId="0" borderId="3" xfId="0" applyFont="1" applyFill="1" applyBorder="1" applyAlignment="1" applyProtection="1">
      <alignment horizontal="left" wrapText="1"/>
    </xf>
    <xf numFmtId="0" fontId="10" fillId="0" borderId="4" xfId="0" applyFont="1" applyFill="1" applyBorder="1" applyAlignment="1" applyProtection="1">
      <alignment horizontal="left" wrapText="1"/>
    </xf>
    <xf numFmtId="0" fontId="10" fillId="0" borderId="2" xfId="0" applyFont="1" applyFill="1" applyBorder="1" applyAlignment="1" applyProtection="1">
      <alignment horizontal="right" wrapText="1"/>
    </xf>
    <xf numFmtId="0" fontId="10" fillId="0" borderId="3" xfId="0" applyFont="1" applyFill="1" applyBorder="1" applyAlignment="1" applyProtection="1">
      <alignment horizontal="right" wrapText="1"/>
    </xf>
    <xf numFmtId="0" fontId="10" fillId="0" borderId="2" xfId="0" applyFont="1" applyFill="1" applyBorder="1" applyAlignment="1" applyProtection="1">
      <alignment horizontal="left" wrapText="1"/>
    </xf>
    <xf numFmtId="0" fontId="11" fillId="0" borderId="1" xfId="1" applyFill="1" applyBorder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 vertical="top" wrapText="1"/>
    </xf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10" fillId="0" borderId="2" xfId="0" quotePrefix="1" applyNumberFormat="1" applyFont="1" applyFill="1" applyBorder="1" applyAlignment="1" applyProtection="1">
      <alignment horizontal="right" wrapText="1"/>
    </xf>
    <xf numFmtId="0" fontId="10" fillId="0" borderId="3" xfId="0" applyNumberFormat="1" applyFont="1" applyFill="1" applyBorder="1" applyAlignment="1" applyProtection="1">
      <alignment horizontal="righ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4" fontId="9" fillId="0" borderId="5" xfId="0" applyNumberFormat="1" applyFont="1" applyFill="1" applyBorder="1" applyAlignment="1" applyProtection="1">
      <alignment horizontal="left" vertical="center" wrapText="1"/>
      <protection locked="0"/>
    </xf>
    <xf numFmtId="4" fontId="0" fillId="0" borderId="13" xfId="0" applyNumberFormat="1" applyBorder="1" applyAlignment="1">
      <alignment horizontal="left" vertical="center" wrapText="1"/>
    </xf>
    <xf numFmtId="0" fontId="41" fillId="0" borderId="2" xfId="2" applyFont="1" applyFill="1" applyBorder="1" applyAlignment="1">
      <alignment horizontal="left" vertical="center" wrapText="1"/>
    </xf>
    <xf numFmtId="0" fontId="41" fillId="0" borderId="3" xfId="2" applyFont="1" applyFill="1" applyBorder="1" applyAlignment="1">
      <alignment horizontal="left" vertical="center" wrapText="1"/>
    </xf>
    <xf numFmtId="0" fontId="41" fillId="0" borderId="4" xfId="2" applyFont="1" applyFill="1" applyBorder="1" applyAlignment="1">
      <alignment horizontal="left" vertical="center" wrapText="1"/>
    </xf>
    <xf numFmtId="0" fontId="50" fillId="0" borderId="2" xfId="2" applyFont="1" applyFill="1" applyBorder="1" applyAlignment="1">
      <alignment horizontal="left" vertical="center" wrapText="1"/>
    </xf>
    <xf numFmtId="0" fontId="50" fillId="0" borderId="3" xfId="2" applyFont="1" applyFill="1" applyBorder="1" applyAlignment="1">
      <alignment horizontal="left" vertical="center" wrapText="1"/>
    </xf>
    <xf numFmtId="0" fontId="50" fillId="0" borderId="4" xfId="2" applyFont="1" applyFill="1" applyBorder="1" applyAlignment="1">
      <alignment horizontal="left" vertical="center" wrapText="1"/>
    </xf>
    <xf numFmtId="0" fontId="43" fillId="0" borderId="3" xfId="0" applyFont="1" applyBorder="1" applyAlignment="1">
      <alignment horizontal="left" vertical="center" wrapText="1"/>
    </xf>
    <xf numFmtId="0" fontId="43" fillId="0" borderId="4" xfId="0" applyFont="1" applyBorder="1" applyAlignment="1">
      <alignment horizontal="left" vertical="center" wrapText="1"/>
    </xf>
  </cellXfs>
  <cellStyles count="12">
    <cellStyle name="Normal" xfId="3"/>
    <cellStyle name="Гиперссылка" xfId="1" builtinId="8"/>
    <cellStyle name="Денежный 2" xfId="9"/>
    <cellStyle name="Обычный" xfId="0" builtinId="0"/>
    <cellStyle name="Обычный 2" xfId="4"/>
    <cellStyle name="Обычный 3" xfId="5"/>
    <cellStyle name="Обычный 3 2" xfId="8"/>
    <cellStyle name="Обычный 4" xfId="7"/>
    <cellStyle name="Обычный 5" xfId="2"/>
    <cellStyle name="Процентный" xfId="6" builtinId="5"/>
    <cellStyle name="Процентный 2" xfId="10"/>
    <cellStyle name="Финансовый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shunovalg/AppData/Local/Microsoft/Windows/Temporary%20Internet%20Files/Content.Outlook/0Y7B6JC1/&#1053;&#1072;%2024.12.2014%20&#1086;&#1090;%20&#1055;.&#1048;/&#1069;&#1092;&#1092;&#1077;&#1082;&#1090;&#1080;&#1074;&#1085;&#1086;&#1089;&#1090;&#1100;%20&#1079;&#1072;%202011%20&#1073;&#1083;&#1072;&#1085;&#1082;%20(2)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ga\SharedDocs\WINDOWS\&#1056;&#1072;&#1073;&#1086;&#1095;&#1080;&#1081;%20&#1089;&#1090;&#1086;&#1083;\&#1054;&#1073;&#1083;&#1072;&#1089;&#1090;&#1085;&#1099;&#1077;%20&#1091;&#1095;&#1088;&#1077;&#1078;&#1076;&#1077;&#1085;&#1080;&#1103;\&#1041;&#1083;&#1072;&#1085;&#1082;\&#1052;&#1086;&#1085;&#1080;&#1090;&#1086;&#1088;&#1080;&#1085;&#1075;%20&#1088;&#1077;&#1089;&#1091;&#1088;&#1089;&#1086;&#1074;%20&#1051;&#1055;&#1059;\&#1082;&#1082;\&#1052;&#1086;&#1085;&#1080;&#1090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zf-srv01\NetDocs\Users\korshunovalg\AppData\Local\Microsoft\Windows\Temporary%20Internet%20Files\Content.Outlook\0Y7B6JC1\&#1053;&#1072;%2024.12.2014%20&#1086;&#1090;%20&#1055;.&#1048;\&#1069;&#1092;&#1092;&#1077;&#1082;&#1090;&#1080;&#1074;&#1085;&#1086;&#1089;&#1090;&#1100;%20&#1079;&#1072;%202011%20&#1073;&#1083;&#1072;&#1085;&#1082;%20(2)%20(2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lga\SharedDocs\&#1052;&#1086;&#1080;%20&#1076;&#1086;&#1082;&#1091;&#1084;&#1077;&#1085;&#1090;&#1099;\&#1052;&#1086;&#1085;&#1080;&#1090;&#1086;&#1088;&#1080;&#1085;&#1075;%20&#1088;&#1077;&#1089;&#1091;&#1088;&#1089;&#1086;&#1074;%20&#1051;&#1055;&#1059;\&#1054;&#1090;&#1095;&#1077;&#1090;%20&#1079;&#1072;%209%20&#1084;&#1077;&#1089;\&#1056;&#1099;&#1073;&#1080;&#1085;&#1089;&#1082;\M8_32001%20&#1052;&#1057;&#1063;%20&#1040;&#1054;%20%20&#1056;&#1099;&#1073;&#1080;&#1085;&#1089;&#1082;&#1080;&#1077;%20&#1052;&#1086;&#1090;&#1086;&#1088;&#1099;%20,%20&#1075;.%20&#1056;&#1099;&#1073;&#1080;&#1085;&#1089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shunovalg/AppData/Local/Microsoft/Windows/Temporary%20Internet%20Files/Content.Outlook/0Y7B6JC1/&#1095;&#1072;&#1089;&#1090;&#1100;%20&#1101;&#1092;&#1092;&#1077;&#1082;&#1090;&#1080;&#1074;&#1085;&#1086;&#1089;&#1090;&#108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zf-srv01\NetDocs\Users\korshunovalg\AppData\Local\Microsoft\Windows\Temporary%20Internet%20Files\Content.Outlook\0Y7B6JC1\&#1095;&#1072;&#1089;&#1090;&#1100;%20&#1101;&#1092;&#1092;&#1077;&#1082;&#1090;&#1080;&#1074;&#1085;&#1086;&#1089;&#1090;&#108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zf-srv01\NetDocs\Users\korshunovalg\AppData\Local\Microsoft\Windows\Temporary%20Internet%20Files\Content.Outlook\0Y7B6JC1\&#1053;&#1072;%2024.12.2014%20&#1086;&#1090;%20&#1055;.&#1048;\&#1095;&#1072;&#1089;&#1090;&#1100;%20&#1101;&#1092;&#1092;&#1077;&#1082;&#1090;&#1080;&#1074;&#1085;&#1086;&#1089;&#1090;&#1080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shunovalg/AppData/Local/Microsoft/Windows/Temporary%20Internet%20Files/Content.Outlook/0Y7B6JC1/&#1053;&#1072;%2024.12.2014%20&#1086;&#1090;%20&#1055;.&#1048;/&#1095;&#1072;&#1089;&#1090;&#1100;%20&#1101;&#1092;&#1092;&#1077;&#1082;&#1090;&#1080;&#1074;&#1085;&#1086;&#1089;&#1090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"/>
      <sheetName val="Спр.ЛПУ"/>
      <sheetName val="Разделы I-III"/>
      <sheetName val="Раздел IV-V(1)"/>
      <sheetName val="Раздел V(2.1-2.2)"/>
      <sheetName val="Раздел V(2.3-4)"/>
      <sheetName val="Раздел VI-VII"/>
      <sheetName val="Раздел VII(2.1)"/>
      <sheetName val="ПЕЧАТЬ"/>
      <sheetName val="PRK"/>
      <sheetName val="Module1"/>
      <sheetName val="Module2"/>
      <sheetName val="Module3"/>
      <sheetName val="Лист1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сведения"/>
      <sheetName val="Заказ"/>
    </sheetNames>
    <sheetDataSet>
      <sheetData sheetId="0">
        <row r="23">
          <cell r="H23" t="str">
            <v>Кредитная карта 1</v>
          </cell>
        </row>
        <row r="24">
          <cell r="H24" t="str">
            <v>Кредитная карта 2</v>
          </cell>
        </row>
        <row r="25">
          <cell r="H25" t="str">
            <v>Кредитная карта 3</v>
          </cell>
        </row>
      </sheetData>
      <sheetData sheetId="1">
        <row r="39">
          <cell r="E39">
            <v>1</v>
          </cell>
        </row>
        <row r="40">
          <cell r="E4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к"/>
      <sheetName val="Спр.ЛПУ"/>
      <sheetName val="Разделы I-III"/>
      <sheetName val="Раздел IV-V(1)"/>
      <sheetName val="Раздел V(2.1-2.2)"/>
      <sheetName val="Раздел V(2.3-4)"/>
      <sheetName val="Раздел VI-VII"/>
      <sheetName val="Раздел VII(2.1)"/>
      <sheetName val="ПЕЧАТЬ"/>
      <sheetName val="PRK"/>
      <sheetName val="Module1"/>
      <sheetName val="Module2"/>
      <sheetName val="Module3"/>
      <sheetName val="Лист1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ИКФ"/>
    </sheetNames>
    <sheetDataSet>
      <sheetData sheetId="0">
        <row r="15">
          <cell r="F15" t="str">
            <v/>
          </cell>
          <cell r="H15" t="str">
            <v/>
          </cell>
          <cell r="J15" t="str">
            <v/>
          </cell>
          <cell r="M15" t="str">
            <v/>
          </cell>
          <cell r="O15" t="str">
            <v/>
          </cell>
          <cell r="Q15" t="str">
            <v/>
          </cell>
          <cell r="S15" t="str">
            <v/>
          </cell>
          <cell r="U15" t="str">
            <v/>
          </cell>
        </row>
        <row r="16">
          <cell r="B16">
            <v>278.5</v>
          </cell>
          <cell r="C16">
            <v>17</v>
          </cell>
          <cell r="D16">
            <v>1539</v>
          </cell>
          <cell r="F16">
            <v>0</v>
          </cell>
          <cell r="H16">
            <v>0</v>
          </cell>
          <cell r="I16">
            <v>149</v>
          </cell>
          <cell r="J16">
            <v>9.6816114359974002</v>
          </cell>
          <cell r="K16">
            <v>1379</v>
          </cell>
          <cell r="L16">
            <v>160</v>
          </cell>
          <cell r="M16">
            <v>10.396361273554255</v>
          </cell>
          <cell r="N16">
            <v>91</v>
          </cell>
          <cell r="O16">
            <v>5.912930474333983</v>
          </cell>
          <cell r="P16">
            <v>583</v>
          </cell>
          <cell r="Q16">
            <v>37.881741390513319</v>
          </cell>
          <cell r="R16">
            <v>865</v>
          </cell>
          <cell r="S16">
            <v>56.205328135152698</v>
          </cell>
          <cell r="U16">
            <v>0</v>
          </cell>
        </row>
        <row r="17">
          <cell r="F17" t="str">
            <v/>
          </cell>
          <cell r="H17" t="str">
            <v/>
          </cell>
          <cell r="J17" t="str">
            <v/>
          </cell>
          <cell r="M17" t="str">
            <v/>
          </cell>
          <cell r="O17" t="str">
            <v/>
          </cell>
          <cell r="Q17" t="str">
            <v/>
          </cell>
          <cell r="S17" t="str">
            <v/>
          </cell>
          <cell r="U17" t="str">
            <v/>
          </cell>
        </row>
        <row r="18">
          <cell r="F18" t="str">
            <v/>
          </cell>
          <cell r="H18" t="str">
            <v/>
          </cell>
          <cell r="J18" t="str">
            <v/>
          </cell>
          <cell r="M18" t="str">
            <v/>
          </cell>
          <cell r="O18" t="str">
            <v/>
          </cell>
          <cell r="Q18" t="str">
            <v/>
          </cell>
          <cell r="S18" t="str">
            <v/>
          </cell>
          <cell r="U18" t="str">
            <v/>
          </cell>
        </row>
        <row r="20">
          <cell r="F20" t="str">
            <v/>
          </cell>
          <cell r="H20" t="str">
            <v/>
          </cell>
          <cell r="J20" t="str">
            <v/>
          </cell>
          <cell r="M20" t="str">
            <v/>
          </cell>
          <cell r="O20" t="str">
            <v/>
          </cell>
          <cell r="Q20" t="str">
            <v/>
          </cell>
          <cell r="S20" t="str">
            <v/>
          </cell>
          <cell r="U20" t="str">
            <v/>
          </cell>
        </row>
        <row r="21">
          <cell r="F21" t="str">
            <v/>
          </cell>
          <cell r="H21" t="str">
            <v/>
          </cell>
          <cell r="J21" t="str">
            <v/>
          </cell>
          <cell r="M21" t="str">
            <v/>
          </cell>
          <cell r="O21" t="str">
            <v/>
          </cell>
          <cell r="Q21" t="str">
            <v/>
          </cell>
          <cell r="S21" t="str">
            <v/>
          </cell>
          <cell r="U21" t="str">
            <v/>
          </cell>
        </row>
        <row r="23">
          <cell r="F23" t="str">
            <v/>
          </cell>
          <cell r="H23" t="str">
            <v/>
          </cell>
          <cell r="J23" t="str">
            <v/>
          </cell>
          <cell r="M23" t="str">
            <v/>
          </cell>
          <cell r="O23" t="str">
            <v/>
          </cell>
          <cell r="Q23" t="str">
            <v/>
          </cell>
          <cell r="S23" t="str">
            <v/>
          </cell>
          <cell r="U23" t="str">
            <v/>
          </cell>
        </row>
        <row r="24">
          <cell r="F24" t="str">
            <v/>
          </cell>
          <cell r="H24" t="str">
            <v/>
          </cell>
          <cell r="J24" t="str">
            <v/>
          </cell>
          <cell r="M24" t="str">
            <v/>
          </cell>
          <cell r="O24" t="str">
            <v/>
          </cell>
          <cell r="Q24" t="str">
            <v/>
          </cell>
          <cell r="S24" t="str">
            <v/>
          </cell>
          <cell r="U24" t="str">
            <v/>
          </cell>
        </row>
        <row r="26">
          <cell r="F26" t="str">
            <v/>
          </cell>
          <cell r="H26" t="str">
            <v/>
          </cell>
          <cell r="J26" t="str">
            <v/>
          </cell>
          <cell r="M26" t="str">
            <v/>
          </cell>
          <cell r="O26" t="str">
            <v/>
          </cell>
          <cell r="Q26" t="str">
            <v/>
          </cell>
          <cell r="S26" t="str">
            <v/>
          </cell>
          <cell r="U26" t="str">
            <v/>
          </cell>
        </row>
        <row r="27">
          <cell r="F27" t="str">
            <v/>
          </cell>
          <cell r="H27" t="str">
            <v/>
          </cell>
          <cell r="J27" t="str">
            <v/>
          </cell>
          <cell r="M27" t="str">
            <v/>
          </cell>
          <cell r="O27" t="str">
            <v/>
          </cell>
          <cell r="Q27" t="str">
            <v/>
          </cell>
          <cell r="S27" t="str">
            <v/>
          </cell>
          <cell r="U27" t="str">
            <v/>
          </cell>
        </row>
        <row r="40">
          <cell r="B40">
            <v>320.60000000000002</v>
          </cell>
          <cell r="C40">
            <v>13.7</v>
          </cell>
        </row>
        <row r="41">
          <cell r="B41">
            <v>320.60000000000002</v>
          </cell>
          <cell r="C41">
            <v>13.7</v>
          </cell>
        </row>
        <row r="77">
          <cell r="B77">
            <v>280.89999999999998</v>
          </cell>
          <cell r="C77">
            <v>18.2</v>
          </cell>
        </row>
        <row r="78">
          <cell r="B78">
            <v>280.89999999999998</v>
          </cell>
          <cell r="C78">
            <v>18.2</v>
          </cell>
        </row>
        <row r="81">
          <cell r="F81" t="str">
            <v/>
          </cell>
          <cell r="H81" t="str">
            <v/>
          </cell>
          <cell r="J81" t="str">
            <v/>
          </cell>
          <cell r="M81" t="str">
            <v/>
          </cell>
          <cell r="O81" t="str">
            <v/>
          </cell>
          <cell r="Q81" t="str">
            <v/>
          </cell>
          <cell r="S81" t="str">
            <v/>
          </cell>
          <cell r="U81" t="str">
            <v/>
          </cell>
        </row>
        <row r="82">
          <cell r="F82" t="str">
            <v/>
          </cell>
          <cell r="H82" t="str">
            <v/>
          </cell>
          <cell r="J82" t="str">
            <v/>
          </cell>
          <cell r="M82" t="str">
            <v/>
          </cell>
          <cell r="O82" t="str">
            <v/>
          </cell>
          <cell r="Q82" t="str">
            <v/>
          </cell>
          <cell r="S82" t="str">
            <v/>
          </cell>
          <cell r="U82" t="str">
            <v/>
          </cell>
        </row>
        <row r="83">
          <cell r="F83" t="str">
            <v/>
          </cell>
          <cell r="H83" t="str">
            <v/>
          </cell>
          <cell r="J83" t="str">
            <v/>
          </cell>
          <cell r="M83" t="str">
            <v/>
          </cell>
          <cell r="O83" t="str">
            <v/>
          </cell>
          <cell r="Q83" t="str">
            <v/>
          </cell>
          <cell r="S83" t="str">
            <v/>
          </cell>
          <cell r="U83" t="str">
            <v/>
          </cell>
        </row>
        <row r="84">
          <cell r="F84" t="str">
            <v/>
          </cell>
          <cell r="H84" t="str">
            <v/>
          </cell>
          <cell r="J84" t="str">
            <v/>
          </cell>
          <cell r="M84" t="str">
            <v/>
          </cell>
          <cell r="O84" t="str">
            <v/>
          </cell>
          <cell r="Q84" t="str">
            <v/>
          </cell>
          <cell r="S84" t="str">
            <v/>
          </cell>
          <cell r="U84" t="str">
            <v/>
          </cell>
        </row>
        <row r="86">
          <cell r="F86" t="str">
            <v/>
          </cell>
          <cell r="H86" t="str">
            <v/>
          </cell>
          <cell r="J86" t="str">
            <v/>
          </cell>
          <cell r="M86" t="str">
            <v/>
          </cell>
          <cell r="O86" t="str">
            <v/>
          </cell>
          <cell r="Q86" t="str">
            <v/>
          </cell>
          <cell r="S86" t="str">
            <v/>
          </cell>
          <cell r="U86" t="str">
            <v/>
          </cell>
        </row>
        <row r="87">
          <cell r="F87" t="str">
            <v/>
          </cell>
          <cell r="H87" t="str">
            <v/>
          </cell>
          <cell r="J87" t="str">
            <v/>
          </cell>
          <cell r="M87" t="str">
            <v/>
          </cell>
          <cell r="O87" t="str">
            <v/>
          </cell>
          <cell r="Q87" t="str">
            <v/>
          </cell>
          <cell r="S87" t="str">
            <v/>
          </cell>
          <cell r="U87" t="str">
            <v/>
          </cell>
        </row>
        <row r="89">
          <cell r="F89" t="str">
            <v/>
          </cell>
          <cell r="H89" t="str">
            <v/>
          </cell>
          <cell r="J89" t="str">
            <v/>
          </cell>
          <cell r="M89" t="str">
            <v/>
          </cell>
          <cell r="O89" t="str">
            <v/>
          </cell>
          <cell r="Q89" t="str">
            <v/>
          </cell>
          <cell r="S89" t="str">
            <v/>
          </cell>
          <cell r="U89" t="str">
            <v/>
          </cell>
        </row>
        <row r="90">
          <cell r="F90" t="str">
            <v/>
          </cell>
          <cell r="H90" t="str">
            <v/>
          </cell>
          <cell r="J90" t="str">
            <v/>
          </cell>
          <cell r="M90" t="str">
            <v/>
          </cell>
          <cell r="O90" t="str">
            <v/>
          </cell>
          <cell r="Q90" t="str">
            <v/>
          </cell>
          <cell r="S90" t="str">
            <v/>
          </cell>
          <cell r="U90" t="str">
            <v/>
          </cell>
        </row>
        <row r="92">
          <cell r="F92" t="str">
            <v/>
          </cell>
          <cell r="H92" t="str">
            <v/>
          </cell>
          <cell r="J92" t="str">
            <v/>
          </cell>
          <cell r="M92" t="str">
            <v/>
          </cell>
          <cell r="O92" t="str">
            <v/>
          </cell>
          <cell r="Q92" t="str">
            <v/>
          </cell>
          <cell r="S92" t="str">
            <v/>
          </cell>
          <cell r="U92" t="str">
            <v/>
          </cell>
        </row>
        <row r="93">
          <cell r="F93" t="str">
            <v/>
          </cell>
          <cell r="H93" t="str">
            <v/>
          </cell>
          <cell r="J93" t="str">
            <v/>
          </cell>
          <cell r="M93" t="str">
            <v/>
          </cell>
          <cell r="O93" t="str">
            <v/>
          </cell>
          <cell r="Q93" t="str">
            <v/>
          </cell>
          <cell r="S93" t="str">
            <v/>
          </cell>
          <cell r="U93" t="str">
            <v/>
          </cell>
        </row>
        <row r="94">
          <cell r="F94" t="str">
            <v/>
          </cell>
          <cell r="H94" t="str">
            <v/>
          </cell>
          <cell r="J94" t="str">
            <v/>
          </cell>
          <cell r="M94" t="str">
            <v/>
          </cell>
          <cell r="O94" t="str">
            <v/>
          </cell>
          <cell r="Q94" t="str">
            <v/>
          </cell>
          <cell r="S94" t="str">
            <v/>
          </cell>
          <cell r="U94" t="str">
            <v/>
          </cell>
        </row>
        <row r="95">
          <cell r="F95" t="str">
            <v/>
          </cell>
          <cell r="H95" t="str">
            <v/>
          </cell>
          <cell r="J95" t="str">
            <v/>
          </cell>
          <cell r="M95" t="str">
            <v/>
          </cell>
          <cell r="O95" t="str">
            <v/>
          </cell>
          <cell r="Q95" t="str">
            <v/>
          </cell>
          <cell r="S95" t="str">
            <v/>
          </cell>
          <cell r="U95" t="str">
            <v/>
          </cell>
        </row>
        <row r="96">
          <cell r="F96" t="str">
            <v/>
          </cell>
          <cell r="H96" t="str">
            <v/>
          </cell>
          <cell r="J96" t="str">
            <v/>
          </cell>
          <cell r="M96" t="str">
            <v/>
          </cell>
          <cell r="O96" t="str">
            <v/>
          </cell>
          <cell r="Q96" t="str">
            <v/>
          </cell>
          <cell r="S96" t="str">
            <v/>
          </cell>
          <cell r="U96" t="str">
            <v/>
          </cell>
        </row>
        <row r="97">
          <cell r="F97" t="str">
            <v/>
          </cell>
          <cell r="H97" t="str">
            <v/>
          </cell>
          <cell r="J97" t="str">
            <v/>
          </cell>
          <cell r="M97" t="str">
            <v/>
          </cell>
          <cell r="O97" t="str">
            <v/>
          </cell>
          <cell r="Q97" t="str">
            <v/>
          </cell>
          <cell r="S97" t="str">
            <v/>
          </cell>
          <cell r="U97" t="str">
            <v/>
          </cell>
        </row>
        <row r="98">
          <cell r="F98" t="str">
            <v/>
          </cell>
          <cell r="H98" t="str">
            <v/>
          </cell>
          <cell r="J98" t="str">
            <v/>
          </cell>
          <cell r="M98" t="str">
            <v/>
          </cell>
          <cell r="O98" t="str">
            <v/>
          </cell>
          <cell r="Q98" t="str">
            <v/>
          </cell>
          <cell r="S98" t="str">
            <v/>
          </cell>
          <cell r="U98" t="str">
            <v/>
          </cell>
        </row>
        <row r="99">
          <cell r="F99" t="str">
            <v/>
          </cell>
          <cell r="H99" t="str">
            <v/>
          </cell>
          <cell r="J99" t="str">
            <v/>
          </cell>
          <cell r="M99" t="str">
            <v/>
          </cell>
          <cell r="O99" t="str">
            <v/>
          </cell>
          <cell r="Q99" t="str">
            <v/>
          </cell>
          <cell r="S99" t="str">
            <v/>
          </cell>
          <cell r="U99" t="str">
            <v/>
          </cell>
        </row>
        <row r="101">
          <cell r="F101" t="str">
            <v/>
          </cell>
          <cell r="H101" t="str">
            <v/>
          </cell>
          <cell r="J101" t="str">
            <v/>
          </cell>
          <cell r="M101" t="str">
            <v/>
          </cell>
          <cell r="O101" t="str">
            <v/>
          </cell>
          <cell r="Q101" t="str">
            <v/>
          </cell>
          <cell r="S101" t="str">
            <v/>
          </cell>
          <cell r="U101" t="str">
            <v/>
          </cell>
        </row>
        <row r="102">
          <cell r="F102" t="str">
            <v/>
          </cell>
          <cell r="H102" t="str">
            <v/>
          </cell>
          <cell r="J102" t="str">
            <v/>
          </cell>
          <cell r="M102" t="str">
            <v/>
          </cell>
          <cell r="O102" t="str">
            <v/>
          </cell>
          <cell r="Q102" t="str">
            <v/>
          </cell>
          <cell r="S102" t="str">
            <v/>
          </cell>
          <cell r="U102" t="str">
            <v/>
          </cell>
        </row>
        <row r="103">
          <cell r="B103">
            <v>201.4</v>
          </cell>
          <cell r="C103">
            <v>20.6</v>
          </cell>
        </row>
        <row r="104">
          <cell r="B104">
            <v>201.4</v>
          </cell>
          <cell r="C104">
            <v>20.6</v>
          </cell>
          <cell r="D104">
            <v>242</v>
          </cell>
          <cell r="F104">
            <v>0</v>
          </cell>
          <cell r="H104">
            <v>0</v>
          </cell>
          <cell r="I104">
            <v>48</v>
          </cell>
          <cell r="J104">
            <v>19.834710743801654</v>
          </cell>
          <cell r="K104">
            <v>235</v>
          </cell>
          <cell r="L104">
            <v>7</v>
          </cell>
          <cell r="M104">
            <v>2.8925619834710745</v>
          </cell>
          <cell r="N104">
            <v>8</v>
          </cell>
          <cell r="O104">
            <v>3.3057851239669422</v>
          </cell>
          <cell r="P104">
            <v>63</v>
          </cell>
          <cell r="Q104">
            <v>26.033057851239672</v>
          </cell>
          <cell r="R104">
            <v>171</v>
          </cell>
          <cell r="S104">
            <v>70.661157024793383</v>
          </cell>
          <cell r="U104">
            <v>0</v>
          </cell>
        </row>
        <row r="105">
          <cell r="F105" t="str">
            <v/>
          </cell>
          <cell r="H105" t="str">
            <v/>
          </cell>
          <cell r="J105" t="str">
            <v/>
          </cell>
          <cell r="M105" t="str">
            <v/>
          </cell>
          <cell r="O105" t="str">
            <v/>
          </cell>
          <cell r="Q105" t="str">
            <v/>
          </cell>
          <cell r="S105" t="str">
            <v/>
          </cell>
          <cell r="U105" t="str">
            <v/>
          </cell>
        </row>
        <row r="107">
          <cell r="F107" t="str">
            <v/>
          </cell>
          <cell r="H107" t="str">
            <v/>
          </cell>
          <cell r="J107" t="str">
            <v/>
          </cell>
          <cell r="M107" t="str">
            <v/>
          </cell>
          <cell r="O107" t="str">
            <v/>
          </cell>
          <cell r="Q107" t="str">
            <v/>
          </cell>
          <cell r="S107" t="str">
            <v/>
          </cell>
          <cell r="U107" t="str">
            <v/>
          </cell>
        </row>
        <row r="108">
          <cell r="F108" t="str">
            <v/>
          </cell>
          <cell r="H108" t="str">
            <v/>
          </cell>
          <cell r="J108" t="str">
            <v/>
          </cell>
          <cell r="M108" t="str">
            <v/>
          </cell>
          <cell r="O108" t="str">
            <v/>
          </cell>
          <cell r="Q108" t="str">
            <v/>
          </cell>
          <cell r="S108" t="str">
            <v/>
          </cell>
          <cell r="U108" t="str">
            <v/>
          </cell>
        </row>
        <row r="109">
          <cell r="F109" t="str">
            <v/>
          </cell>
          <cell r="H109" t="str">
            <v/>
          </cell>
          <cell r="J109" t="str">
            <v/>
          </cell>
          <cell r="M109" t="str">
            <v/>
          </cell>
          <cell r="O109" t="str">
            <v/>
          </cell>
          <cell r="Q109" t="str">
            <v/>
          </cell>
          <cell r="S109" t="str">
            <v/>
          </cell>
          <cell r="U109" t="str">
            <v/>
          </cell>
        </row>
        <row r="110">
          <cell r="F110" t="str">
            <v/>
          </cell>
          <cell r="H110" t="str">
            <v/>
          </cell>
          <cell r="J110" t="str">
            <v/>
          </cell>
          <cell r="M110" t="str">
            <v/>
          </cell>
          <cell r="O110" t="str">
            <v/>
          </cell>
          <cell r="Q110" t="str">
            <v/>
          </cell>
          <cell r="S110" t="str">
            <v/>
          </cell>
          <cell r="U110" t="str">
            <v/>
          </cell>
        </row>
        <row r="111">
          <cell r="F111" t="str">
            <v/>
          </cell>
          <cell r="H111" t="str">
            <v/>
          </cell>
          <cell r="J111" t="str">
            <v/>
          </cell>
          <cell r="M111" t="str">
            <v/>
          </cell>
          <cell r="O111" t="str">
            <v/>
          </cell>
          <cell r="Q111" t="str">
            <v/>
          </cell>
          <cell r="S111" t="str">
            <v/>
          </cell>
          <cell r="U111" t="str">
            <v/>
          </cell>
        </row>
        <row r="112">
          <cell r="F112" t="str">
            <v/>
          </cell>
          <cell r="H112" t="str">
            <v/>
          </cell>
          <cell r="J112" t="str">
            <v/>
          </cell>
          <cell r="M112" t="str">
            <v/>
          </cell>
          <cell r="O112" t="str">
            <v/>
          </cell>
          <cell r="Q112" t="str">
            <v/>
          </cell>
          <cell r="S112" t="str">
            <v/>
          </cell>
          <cell r="U112" t="str">
            <v/>
          </cell>
        </row>
        <row r="113">
          <cell r="F113" t="str">
            <v/>
          </cell>
          <cell r="H113" t="str">
            <v/>
          </cell>
          <cell r="J113" t="str">
            <v/>
          </cell>
          <cell r="M113" t="str">
            <v/>
          </cell>
          <cell r="O113" t="str">
            <v/>
          </cell>
          <cell r="Q113" t="str">
            <v/>
          </cell>
          <cell r="S113" t="str">
            <v/>
          </cell>
          <cell r="U113" t="str">
            <v/>
          </cell>
        </row>
        <row r="115">
          <cell r="F115" t="str">
            <v/>
          </cell>
          <cell r="H115" t="str">
            <v/>
          </cell>
          <cell r="J115" t="str">
            <v/>
          </cell>
          <cell r="M115" t="str">
            <v/>
          </cell>
          <cell r="O115" t="str">
            <v/>
          </cell>
          <cell r="Q115" t="str">
            <v/>
          </cell>
          <cell r="S115" t="str">
            <v/>
          </cell>
          <cell r="U115" t="str">
            <v/>
          </cell>
        </row>
        <row r="116">
          <cell r="F116" t="str">
            <v/>
          </cell>
          <cell r="H116" t="str">
            <v/>
          </cell>
          <cell r="J116" t="str">
            <v/>
          </cell>
          <cell r="M116" t="str">
            <v/>
          </cell>
          <cell r="O116" t="str">
            <v/>
          </cell>
          <cell r="Q116" t="str">
            <v/>
          </cell>
          <cell r="S116" t="str">
            <v/>
          </cell>
          <cell r="U116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VI-VII"/>
      <sheetName val="Раздел VII(2.1)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VI-VII"/>
      <sheetName val="Раздел VII(2.1)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VI-VII"/>
      <sheetName val="Раздел VII(2.1)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VI-VII"/>
      <sheetName val="Раздел VII(2.1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olnsolov@yandex.ru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209"/>
  <sheetViews>
    <sheetView tabSelected="1" topLeftCell="A82" zoomScale="80" zoomScaleNormal="80" workbookViewId="0">
      <selection activeCell="N110" sqref="N110"/>
    </sheetView>
  </sheetViews>
  <sheetFormatPr defaultRowHeight="12.75"/>
  <cols>
    <col min="1" max="1" width="32.28515625" customWidth="1"/>
    <col min="2" max="2" width="14.7109375" customWidth="1"/>
    <col min="3" max="3" width="15.140625" customWidth="1"/>
    <col min="4" max="4" width="16.7109375" customWidth="1"/>
    <col min="5" max="5" width="15.7109375" customWidth="1"/>
    <col min="6" max="6" width="17" customWidth="1"/>
    <col min="7" max="7" width="19.42578125" customWidth="1"/>
    <col min="8" max="8" width="16.42578125" customWidth="1"/>
    <col min="9" max="9" width="18" customWidth="1"/>
    <col min="10" max="10" width="17" customWidth="1"/>
    <col min="11" max="11" width="18.5703125" customWidth="1"/>
    <col min="12" max="12" width="17.42578125" customWidth="1"/>
    <col min="13" max="13" width="15" customWidth="1"/>
    <col min="14" max="14" width="15.28515625" customWidth="1"/>
    <col min="15" max="15" width="7" style="187" customWidth="1"/>
    <col min="16" max="17" width="7" customWidth="1"/>
    <col min="18" max="18" width="10.140625" customWidth="1"/>
    <col min="19" max="19" width="9.85546875" customWidth="1"/>
    <col min="20" max="20" width="9.7109375" customWidth="1"/>
    <col min="21" max="21" width="12.42578125" customWidth="1"/>
    <col min="23" max="27" width="3.28515625" customWidth="1"/>
    <col min="29" max="34" width="2" customWidth="1"/>
    <col min="35" max="39" width="3.140625" customWidth="1"/>
  </cols>
  <sheetData>
    <row r="2" spans="1:18" ht="18.75">
      <c r="A2" s="377" t="s">
        <v>2384</v>
      </c>
      <c r="B2" s="377"/>
      <c r="C2" s="377"/>
      <c r="D2" s="377"/>
      <c r="E2" s="377"/>
      <c r="F2" s="377"/>
      <c r="G2" s="377"/>
      <c r="H2" s="377"/>
      <c r="I2" s="186"/>
      <c r="J2" s="186"/>
      <c r="K2" s="186"/>
      <c r="L2" s="186"/>
      <c r="M2" s="186"/>
      <c r="N2" s="186"/>
      <c r="P2" s="186"/>
      <c r="Q2" s="186"/>
      <c r="R2" s="188"/>
    </row>
    <row r="3" spans="1:18" ht="27.75" customHeight="1">
      <c r="A3" s="378" t="s">
        <v>2661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189"/>
      <c r="M3" s="189"/>
      <c r="N3" s="189"/>
      <c r="P3" s="189"/>
      <c r="Q3" s="189"/>
      <c r="R3" s="188"/>
    </row>
    <row r="4" spans="1:18" ht="18.75">
      <c r="A4" s="186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P4" s="188"/>
      <c r="Q4" s="188"/>
      <c r="R4" s="188"/>
    </row>
    <row r="5" spans="1:18" ht="19.5" thickBot="1">
      <c r="A5" s="190" t="s">
        <v>2385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P5" s="188"/>
      <c r="Q5" s="188"/>
      <c r="R5" s="188"/>
    </row>
    <row r="6" spans="1:18" ht="34.5" customHeight="1">
      <c r="A6" s="379" t="s">
        <v>2386</v>
      </c>
      <c r="B6" s="380"/>
      <c r="C6" s="380"/>
      <c r="D6" s="381" t="s">
        <v>2387</v>
      </c>
      <c r="E6" s="382"/>
      <c r="F6" s="191"/>
      <c r="G6" s="192"/>
      <c r="H6" s="192"/>
      <c r="I6" s="188"/>
      <c r="J6" s="188"/>
      <c r="K6" s="188"/>
      <c r="L6" s="188"/>
      <c r="M6" s="188"/>
      <c r="N6" s="188"/>
      <c r="P6" s="188"/>
      <c r="Q6" s="188"/>
      <c r="R6" s="188"/>
    </row>
    <row r="7" spans="1:18" ht="20.25">
      <c r="A7" s="383" t="s">
        <v>2388</v>
      </c>
      <c r="B7" s="384"/>
      <c r="C7" s="384"/>
      <c r="D7" s="385"/>
      <c r="E7" s="386"/>
      <c r="F7" s="191"/>
      <c r="G7" s="192"/>
      <c r="H7" s="192"/>
      <c r="I7" s="188"/>
      <c r="J7" s="188"/>
      <c r="K7" s="188"/>
      <c r="L7" s="188"/>
      <c r="M7" s="188"/>
      <c r="N7" s="188"/>
      <c r="P7" s="188"/>
      <c r="Q7" s="188"/>
      <c r="R7" s="188"/>
    </row>
    <row r="8" spans="1:18" ht="18.75">
      <c r="A8" s="369" t="s">
        <v>2389</v>
      </c>
      <c r="B8" s="370"/>
      <c r="C8" s="370"/>
      <c r="D8" s="371"/>
      <c r="E8" s="372"/>
      <c r="F8" s="193"/>
      <c r="G8" s="188"/>
      <c r="H8" s="188"/>
      <c r="I8" s="188"/>
      <c r="J8" s="188"/>
      <c r="K8" s="188"/>
      <c r="L8" s="188"/>
      <c r="M8" s="188"/>
      <c r="N8" s="188"/>
      <c r="P8" s="188"/>
      <c r="Q8" s="188"/>
      <c r="R8" s="188"/>
    </row>
    <row r="9" spans="1:18" ht="18.75">
      <c r="A9" s="369" t="s">
        <v>2390</v>
      </c>
      <c r="B9" s="370"/>
      <c r="C9" s="370"/>
      <c r="D9" s="371"/>
      <c r="E9" s="372"/>
      <c r="F9" s="193"/>
      <c r="G9" s="188"/>
      <c r="H9" s="188"/>
      <c r="I9" s="188"/>
      <c r="J9" s="188"/>
      <c r="K9" s="188"/>
      <c r="L9" s="188"/>
      <c r="M9" s="188"/>
      <c r="N9" s="188"/>
      <c r="P9" s="188"/>
      <c r="Q9" s="188"/>
      <c r="R9" s="188"/>
    </row>
    <row r="10" spans="1:18" ht="27" customHeight="1">
      <c r="A10" s="373" t="s">
        <v>2391</v>
      </c>
      <c r="B10" s="374"/>
      <c r="C10" s="374"/>
      <c r="D10" s="375"/>
      <c r="E10" s="376"/>
      <c r="F10" s="194"/>
      <c r="G10" s="188"/>
      <c r="H10" s="188"/>
      <c r="I10" s="188"/>
      <c r="J10" s="188"/>
      <c r="K10" s="188"/>
      <c r="L10" s="188"/>
      <c r="M10" s="188"/>
      <c r="N10" s="188"/>
      <c r="P10" s="188"/>
      <c r="Q10" s="188"/>
      <c r="R10" s="188"/>
    </row>
    <row r="11" spans="1:18" ht="18.75">
      <c r="A11" s="369" t="s">
        <v>2389</v>
      </c>
      <c r="B11" s="370"/>
      <c r="C11" s="370"/>
      <c r="D11" s="371"/>
      <c r="E11" s="372"/>
      <c r="F11" s="193"/>
      <c r="G11" s="188"/>
      <c r="H11" s="188"/>
      <c r="I11" s="188"/>
      <c r="J11" s="188"/>
      <c r="K11" s="188"/>
      <c r="L11" s="188"/>
      <c r="M11" s="188"/>
      <c r="N11" s="188"/>
      <c r="P11" s="188"/>
      <c r="Q11" s="188"/>
      <c r="R11" s="188"/>
    </row>
    <row r="12" spans="1:18" ht="18.75">
      <c r="A12" s="369" t="s">
        <v>2390</v>
      </c>
      <c r="B12" s="370"/>
      <c r="C12" s="370"/>
      <c r="D12" s="371"/>
      <c r="E12" s="372"/>
      <c r="F12" s="193"/>
      <c r="G12" s="188"/>
      <c r="H12" s="188"/>
      <c r="I12" s="188"/>
      <c r="J12" s="188"/>
      <c r="K12" s="188"/>
      <c r="L12" s="188"/>
      <c r="M12" s="188"/>
      <c r="N12" s="188"/>
      <c r="P12" s="188"/>
      <c r="Q12" s="188"/>
      <c r="R12" s="188"/>
    </row>
    <row r="13" spans="1:18" ht="18.75">
      <c r="A13" s="373" t="s">
        <v>2392</v>
      </c>
      <c r="B13" s="374"/>
      <c r="C13" s="374"/>
      <c r="D13" s="375"/>
      <c r="E13" s="376"/>
      <c r="F13" s="193"/>
      <c r="G13" s="188"/>
      <c r="H13" s="188"/>
      <c r="I13" s="188"/>
      <c r="J13" s="188"/>
      <c r="K13" s="188"/>
      <c r="L13" s="188"/>
      <c r="M13" s="188"/>
      <c r="N13" s="188"/>
      <c r="P13" s="188"/>
      <c r="Q13" s="188"/>
      <c r="R13" s="188"/>
    </row>
    <row r="14" spans="1:18" ht="20.25" customHeight="1">
      <c r="A14" s="369" t="s">
        <v>2389</v>
      </c>
      <c r="B14" s="370"/>
      <c r="C14" s="370"/>
      <c r="D14" s="371"/>
      <c r="E14" s="372"/>
      <c r="F14" s="195"/>
      <c r="G14" s="188"/>
      <c r="H14" s="188"/>
      <c r="I14" s="188"/>
      <c r="J14" s="188"/>
      <c r="K14" s="188"/>
      <c r="L14" s="188"/>
      <c r="M14" s="188"/>
      <c r="N14" s="188"/>
      <c r="P14" s="188"/>
      <c r="Q14" s="188"/>
      <c r="R14" s="188"/>
    </row>
    <row r="15" spans="1:18" ht="20.25" customHeight="1">
      <c r="A15" s="369" t="s">
        <v>2390</v>
      </c>
      <c r="B15" s="370"/>
      <c r="C15" s="370"/>
      <c r="D15" s="371"/>
      <c r="E15" s="372"/>
      <c r="F15" s="194"/>
      <c r="G15" s="188"/>
      <c r="H15" s="188"/>
      <c r="I15" s="188"/>
      <c r="J15" s="188"/>
      <c r="K15" s="188"/>
      <c r="L15" s="188"/>
      <c r="M15" s="188"/>
      <c r="N15" s="188"/>
      <c r="P15" s="188"/>
      <c r="Q15" s="188"/>
      <c r="R15" s="188"/>
    </row>
    <row r="16" spans="1:18" ht="18.75">
      <c r="A16" s="373" t="s">
        <v>2393</v>
      </c>
      <c r="B16" s="374"/>
      <c r="C16" s="374"/>
      <c r="D16" s="375"/>
      <c r="E16" s="376"/>
      <c r="F16" s="188"/>
      <c r="G16" s="188"/>
      <c r="H16" s="188"/>
      <c r="I16" s="188"/>
      <c r="J16" s="188"/>
      <c r="K16" s="188"/>
      <c r="L16" s="188"/>
      <c r="M16" s="188"/>
      <c r="N16" s="188"/>
      <c r="P16" s="188"/>
      <c r="Q16" s="188"/>
      <c r="R16" s="188"/>
    </row>
    <row r="17" spans="1:18" ht="18.75">
      <c r="A17" s="369" t="s">
        <v>2389</v>
      </c>
      <c r="B17" s="370"/>
      <c r="C17" s="370"/>
      <c r="D17" s="371"/>
      <c r="E17" s="372"/>
      <c r="F17" s="188"/>
      <c r="G17" s="188"/>
      <c r="H17" s="188"/>
      <c r="I17" s="188"/>
      <c r="J17" s="188"/>
      <c r="K17" s="188"/>
      <c r="L17" s="188"/>
      <c r="M17" s="188"/>
      <c r="N17" s="188"/>
      <c r="P17" s="188"/>
      <c r="Q17" s="188"/>
      <c r="R17" s="188"/>
    </row>
    <row r="18" spans="1:18" ht="18.75">
      <c r="A18" s="369" t="s">
        <v>2390</v>
      </c>
      <c r="B18" s="370"/>
      <c r="C18" s="370"/>
      <c r="D18" s="371"/>
      <c r="E18" s="372"/>
      <c r="F18" s="188"/>
      <c r="G18" s="188"/>
      <c r="H18" s="188"/>
      <c r="I18" s="188"/>
      <c r="J18" s="188"/>
      <c r="K18" s="188"/>
      <c r="L18" s="188"/>
      <c r="M18" s="188"/>
      <c r="N18" s="188"/>
      <c r="P18" s="188"/>
      <c r="Q18" s="188"/>
      <c r="R18" s="188"/>
    </row>
    <row r="19" spans="1:18" ht="18.75">
      <c r="A19" s="373" t="s">
        <v>2394</v>
      </c>
      <c r="B19" s="374"/>
      <c r="C19" s="374"/>
      <c r="D19" s="375"/>
      <c r="E19" s="376"/>
      <c r="F19" s="188"/>
      <c r="G19" s="188"/>
      <c r="H19" s="188"/>
      <c r="I19" s="188"/>
      <c r="J19" s="188"/>
      <c r="K19" s="188"/>
      <c r="L19" s="188"/>
      <c r="M19" s="188"/>
      <c r="N19" s="188"/>
      <c r="P19" s="188"/>
      <c r="Q19" s="188"/>
      <c r="R19" s="188"/>
    </row>
    <row r="20" spans="1:18" ht="18.75">
      <c r="A20" s="369" t="s">
        <v>2389</v>
      </c>
      <c r="B20" s="370"/>
      <c r="C20" s="370"/>
      <c r="D20" s="371"/>
      <c r="E20" s="372"/>
      <c r="F20" s="188"/>
      <c r="G20" s="188"/>
      <c r="H20" s="188"/>
      <c r="I20" s="188"/>
      <c r="J20" s="188"/>
      <c r="K20" s="188"/>
      <c r="L20" s="188"/>
      <c r="M20" s="188"/>
      <c r="N20" s="188"/>
      <c r="P20" s="188"/>
      <c r="Q20" s="188"/>
      <c r="R20" s="188"/>
    </row>
    <row r="21" spans="1:18" ht="19.5" thickBot="1">
      <c r="A21" s="387" t="s">
        <v>2390</v>
      </c>
      <c r="B21" s="388"/>
      <c r="C21" s="388"/>
      <c r="D21" s="389"/>
      <c r="E21" s="390"/>
      <c r="F21" s="188"/>
      <c r="G21" s="188"/>
      <c r="H21" s="188"/>
      <c r="I21" s="188"/>
      <c r="J21" s="188"/>
      <c r="K21" s="188"/>
      <c r="L21" s="188"/>
      <c r="M21" s="188"/>
      <c r="N21" s="188"/>
      <c r="P21" s="188"/>
      <c r="Q21" s="188"/>
      <c r="R21" s="188"/>
    </row>
    <row r="22" spans="1:18" ht="19.5" thickBot="1">
      <c r="A22" s="196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P22" s="188"/>
      <c r="Q22" s="188"/>
      <c r="R22" s="188"/>
    </row>
    <row r="23" spans="1:18" ht="48" customHeight="1" thickBot="1">
      <c r="A23" s="391" t="s">
        <v>2395</v>
      </c>
      <c r="B23" s="392"/>
      <c r="C23" s="392"/>
      <c r="D23" s="392"/>
      <c r="E23" s="392"/>
      <c r="F23" s="392"/>
      <c r="G23" s="393"/>
      <c r="H23" s="394"/>
      <c r="I23" s="197"/>
      <c r="J23" s="197"/>
      <c r="K23" s="197"/>
      <c r="L23" s="197"/>
      <c r="M23" s="197"/>
      <c r="N23" s="197"/>
      <c r="P23" s="188"/>
      <c r="Q23" s="188"/>
      <c r="R23" s="188"/>
    </row>
    <row r="24" spans="1:18" ht="19.5" thickBot="1">
      <c r="A24" s="198"/>
      <c r="B24" s="199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P24" s="188"/>
      <c r="Q24" s="188"/>
      <c r="R24" s="188"/>
    </row>
    <row r="25" spans="1:18" ht="55.5" customHeight="1">
      <c r="A25" s="407"/>
      <c r="B25" s="410" t="s">
        <v>2396</v>
      </c>
      <c r="C25" s="410" t="s">
        <v>2397</v>
      </c>
      <c r="D25" s="413" t="s">
        <v>2398</v>
      </c>
      <c r="E25" s="414"/>
      <c r="F25" s="413" t="s">
        <v>2399</v>
      </c>
      <c r="G25" s="414"/>
      <c r="H25" s="413" t="s">
        <v>2400</v>
      </c>
      <c r="I25" s="415"/>
      <c r="J25" s="415"/>
      <c r="K25" s="416"/>
      <c r="R25" s="200"/>
    </row>
    <row r="26" spans="1:18" ht="60" customHeight="1">
      <c r="A26" s="408"/>
      <c r="B26" s="411"/>
      <c r="C26" s="411"/>
      <c r="D26" s="417" t="s">
        <v>2401</v>
      </c>
      <c r="E26" s="419" t="s">
        <v>2402</v>
      </c>
      <c r="F26" s="421" t="s">
        <v>2401</v>
      </c>
      <c r="G26" s="397" t="s">
        <v>2402</v>
      </c>
      <c r="H26" s="395" t="s">
        <v>2403</v>
      </c>
      <c r="I26" s="396"/>
      <c r="J26" s="397" t="s">
        <v>2404</v>
      </c>
      <c r="K26" s="398" t="s">
        <v>2405</v>
      </c>
      <c r="R26" s="200"/>
    </row>
    <row r="27" spans="1:18" ht="33" customHeight="1">
      <c r="A27" s="409"/>
      <c r="B27" s="412"/>
      <c r="C27" s="412"/>
      <c r="D27" s="418"/>
      <c r="E27" s="420"/>
      <c r="F27" s="421"/>
      <c r="G27" s="397"/>
      <c r="H27" s="201" t="s">
        <v>2406</v>
      </c>
      <c r="I27" s="202" t="s">
        <v>2407</v>
      </c>
      <c r="J27" s="397"/>
      <c r="K27" s="399"/>
      <c r="R27" s="203"/>
    </row>
    <row r="28" spans="1:18" ht="18.75">
      <c r="A28" s="204" t="s">
        <v>2408</v>
      </c>
      <c r="B28" s="205">
        <v>12</v>
      </c>
      <c r="C28" s="205">
        <v>10</v>
      </c>
      <c r="D28" s="205">
        <v>1</v>
      </c>
      <c r="E28" s="205">
        <v>0.5</v>
      </c>
      <c r="F28" s="205">
        <v>1.18</v>
      </c>
      <c r="G28" s="205">
        <v>1.1399999999999999</v>
      </c>
      <c r="H28" s="205">
        <v>156.80000000000001</v>
      </c>
      <c r="I28" s="205">
        <v>219.3</v>
      </c>
      <c r="J28" s="340">
        <v>58838</v>
      </c>
      <c r="K28" s="206">
        <v>4.9000000000000004</v>
      </c>
      <c r="R28" s="203"/>
    </row>
    <row r="29" spans="1:18" ht="18.75">
      <c r="A29" s="204" t="s">
        <v>2409</v>
      </c>
      <c r="B29" s="205">
        <v>47</v>
      </c>
      <c r="C29" s="205">
        <v>43</v>
      </c>
      <c r="D29" s="205"/>
      <c r="E29" s="205"/>
      <c r="F29" s="205">
        <v>1.29</v>
      </c>
      <c r="G29" s="205">
        <v>1.18</v>
      </c>
      <c r="H29" s="205">
        <v>86.3</v>
      </c>
      <c r="I29" s="205">
        <v>115</v>
      </c>
      <c r="J29" s="340">
        <v>30853</v>
      </c>
      <c r="K29" s="206">
        <v>1.3</v>
      </c>
      <c r="R29" s="203"/>
    </row>
    <row r="30" spans="1:18" ht="18.75">
      <c r="A30" s="204" t="s">
        <v>2410</v>
      </c>
      <c r="B30" s="205">
        <v>52</v>
      </c>
      <c r="C30" s="205">
        <v>48</v>
      </c>
      <c r="D30" s="205"/>
      <c r="E30" s="205"/>
      <c r="F30" s="205">
        <v>1.34</v>
      </c>
      <c r="G30" s="205">
        <v>2.08</v>
      </c>
      <c r="H30" s="205">
        <v>58.7</v>
      </c>
      <c r="I30" s="205">
        <v>78.28</v>
      </c>
      <c r="J30" s="340">
        <v>21003</v>
      </c>
      <c r="K30" s="206">
        <v>14</v>
      </c>
      <c r="R30" s="203"/>
    </row>
    <row r="31" spans="1:18" ht="18.75">
      <c r="A31" s="204" t="s">
        <v>2411</v>
      </c>
      <c r="B31" s="205">
        <v>25</v>
      </c>
      <c r="C31" s="205">
        <v>38</v>
      </c>
      <c r="D31" s="205"/>
      <c r="E31" s="205"/>
      <c r="F31" s="339">
        <v>1.31</v>
      </c>
      <c r="G31" s="205">
        <v>1.25</v>
      </c>
      <c r="H31" s="207" t="s">
        <v>2412</v>
      </c>
      <c r="I31" s="207" t="s">
        <v>2412</v>
      </c>
      <c r="J31" s="340">
        <v>27841</v>
      </c>
      <c r="K31" s="206">
        <v>-1.9</v>
      </c>
      <c r="R31" s="208"/>
    </row>
    <row r="32" spans="1:18" ht="19.5" thickBot="1">
      <c r="A32" s="209" t="s">
        <v>2413</v>
      </c>
      <c r="B32" s="210">
        <v>136</v>
      </c>
      <c r="C32" s="210">
        <v>139</v>
      </c>
      <c r="D32" s="210">
        <v>1</v>
      </c>
      <c r="E32" s="210">
        <v>0.5</v>
      </c>
      <c r="F32" s="210">
        <v>1.28</v>
      </c>
      <c r="G32" s="210">
        <v>1.32</v>
      </c>
      <c r="H32" s="211" t="s">
        <v>2412</v>
      </c>
      <c r="I32" s="211" t="s">
        <v>2412</v>
      </c>
      <c r="J32" s="210"/>
      <c r="K32" s="212"/>
      <c r="R32" s="188"/>
    </row>
    <row r="33" spans="1:18" ht="15.75" customHeight="1">
      <c r="A33" s="213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P33" s="188"/>
      <c r="Q33" s="188"/>
      <c r="R33" s="188"/>
    </row>
    <row r="34" spans="1:18" ht="19.5" thickBot="1">
      <c r="A34" s="214" t="s">
        <v>2414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92"/>
      <c r="M34" s="192"/>
      <c r="N34" s="192"/>
      <c r="P34" s="188"/>
      <c r="Q34" s="188"/>
      <c r="R34" s="188"/>
    </row>
    <row r="35" spans="1:18" ht="19.5" customHeight="1">
      <c r="A35" s="400" t="s">
        <v>2415</v>
      </c>
      <c r="B35" s="401"/>
      <c r="C35" s="401"/>
      <c r="D35" s="401"/>
      <c r="E35" s="403" t="s">
        <v>2416</v>
      </c>
      <c r="F35" s="403"/>
      <c r="G35" s="403"/>
      <c r="H35" s="403"/>
      <c r="I35" s="403"/>
      <c r="J35" s="403"/>
      <c r="K35" s="404"/>
      <c r="L35" s="192"/>
      <c r="M35" s="192"/>
      <c r="N35" s="192"/>
      <c r="P35" s="188"/>
      <c r="Q35" s="188"/>
      <c r="R35" s="188"/>
    </row>
    <row r="36" spans="1:18" ht="36" customHeight="1">
      <c r="A36" s="402"/>
      <c r="B36" s="397"/>
      <c r="C36" s="397"/>
      <c r="D36" s="397"/>
      <c r="E36" s="405" t="s">
        <v>2417</v>
      </c>
      <c r="F36" s="384" t="s">
        <v>2418</v>
      </c>
      <c r="G36" s="384"/>
      <c r="H36" s="384" t="s">
        <v>2419</v>
      </c>
      <c r="I36" s="384"/>
      <c r="J36" s="384" t="s">
        <v>2420</v>
      </c>
      <c r="K36" s="406"/>
      <c r="L36" s="192"/>
      <c r="M36" s="192"/>
      <c r="N36" s="192"/>
      <c r="P36" s="188"/>
      <c r="Q36" s="188"/>
      <c r="R36" s="188"/>
    </row>
    <row r="37" spans="1:18" ht="36" customHeight="1">
      <c r="A37" s="402"/>
      <c r="B37" s="397"/>
      <c r="C37" s="397"/>
      <c r="D37" s="397"/>
      <c r="E37" s="405"/>
      <c r="F37" s="215" t="s">
        <v>2421</v>
      </c>
      <c r="G37" s="215" t="s">
        <v>2422</v>
      </c>
      <c r="H37" s="215" t="s">
        <v>2421</v>
      </c>
      <c r="I37" s="215" t="s">
        <v>2422</v>
      </c>
      <c r="J37" s="215" t="s">
        <v>2421</v>
      </c>
      <c r="K37" s="216" t="s">
        <v>2422</v>
      </c>
      <c r="L37" s="192"/>
      <c r="M37" s="192"/>
      <c r="N37" s="192"/>
      <c r="P37" s="188"/>
      <c r="Q37" s="188"/>
      <c r="R37" s="188"/>
    </row>
    <row r="38" spans="1:18" ht="18.75">
      <c r="A38" s="422" t="s">
        <v>2423</v>
      </c>
      <c r="B38" s="423"/>
      <c r="C38" s="423"/>
      <c r="D38" s="423"/>
      <c r="E38" s="217">
        <v>1</v>
      </c>
      <c r="F38" s="218">
        <v>473</v>
      </c>
      <c r="G38" s="218">
        <v>473</v>
      </c>
      <c r="H38" s="218">
        <v>20</v>
      </c>
      <c r="I38" s="218">
        <v>20</v>
      </c>
      <c r="J38" s="218"/>
      <c r="K38" s="219"/>
      <c r="L38" s="192"/>
      <c r="M38" s="192"/>
      <c r="N38" s="192"/>
      <c r="P38" s="188"/>
      <c r="Q38" s="188"/>
      <c r="R38" s="188"/>
    </row>
    <row r="39" spans="1:18" ht="18.75">
      <c r="A39" s="422" t="s">
        <v>2424</v>
      </c>
      <c r="B39" s="423"/>
      <c r="C39" s="423"/>
      <c r="D39" s="423"/>
      <c r="E39" s="218"/>
      <c r="F39" s="218"/>
      <c r="G39" s="218"/>
      <c r="H39" s="218"/>
      <c r="I39" s="218"/>
      <c r="J39" s="218"/>
      <c r="K39" s="219"/>
      <c r="L39" s="192"/>
      <c r="M39" s="192"/>
      <c r="N39" s="192"/>
      <c r="P39" s="188"/>
      <c r="Q39" s="188"/>
      <c r="R39" s="188"/>
    </row>
    <row r="40" spans="1:18" ht="18.75">
      <c r="A40" s="422" t="s">
        <v>2425</v>
      </c>
      <c r="B40" s="423"/>
      <c r="C40" s="423"/>
      <c r="D40" s="423"/>
      <c r="E40" s="218"/>
      <c r="F40" s="218"/>
      <c r="G40" s="218"/>
      <c r="H40" s="218"/>
      <c r="I40" s="218"/>
      <c r="J40" s="218"/>
      <c r="K40" s="219"/>
      <c r="L40" s="192"/>
      <c r="M40" s="192"/>
      <c r="N40" s="192"/>
      <c r="P40" s="188"/>
      <c r="Q40" s="188"/>
      <c r="R40" s="188"/>
    </row>
    <row r="41" spans="1:18" ht="18.75">
      <c r="A41" s="422" t="s">
        <v>2426</v>
      </c>
      <c r="B41" s="423"/>
      <c r="C41" s="423"/>
      <c r="D41" s="423"/>
      <c r="E41" s="218"/>
      <c r="F41" s="218"/>
      <c r="G41" s="218"/>
      <c r="H41" s="218"/>
      <c r="I41" s="218"/>
      <c r="J41" s="218"/>
      <c r="K41" s="219"/>
      <c r="L41" s="192"/>
      <c r="M41" s="192"/>
      <c r="N41" s="192"/>
      <c r="P41" s="188"/>
      <c r="Q41" s="188"/>
      <c r="R41" s="188"/>
    </row>
    <row r="42" spans="1:18" ht="18.75">
      <c r="A42" s="422" t="s">
        <v>2427</v>
      </c>
      <c r="B42" s="423"/>
      <c r="C42" s="423"/>
      <c r="D42" s="423"/>
      <c r="E42" s="218"/>
      <c r="F42" s="218"/>
      <c r="G42" s="218"/>
      <c r="H42" s="218"/>
      <c r="I42" s="218"/>
      <c r="J42" s="218"/>
      <c r="K42" s="219"/>
      <c r="L42" s="192"/>
      <c r="M42" s="192"/>
      <c r="N42" s="192"/>
      <c r="P42" s="188"/>
      <c r="Q42" s="188"/>
      <c r="R42" s="188"/>
    </row>
    <row r="43" spans="1:18" ht="18.75">
      <c r="A43" s="422" t="s">
        <v>2428</v>
      </c>
      <c r="B43" s="423"/>
      <c r="C43" s="423"/>
      <c r="D43" s="423"/>
      <c r="E43" s="218"/>
      <c r="F43" s="218" t="s">
        <v>2412</v>
      </c>
      <c r="G43" s="218" t="s">
        <v>2412</v>
      </c>
      <c r="H43" s="218" t="s">
        <v>2412</v>
      </c>
      <c r="I43" s="218" t="s">
        <v>2412</v>
      </c>
      <c r="J43" s="218"/>
      <c r="K43" s="219"/>
      <c r="L43" s="192"/>
      <c r="M43" s="192"/>
      <c r="N43" s="192"/>
      <c r="P43" s="188"/>
      <c r="Q43" s="188"/>
      <c r="R43" s="188"/>
    </row>
    <row r="44" spans="1:18" ht="18.75">
      <c r="A44" s="422" t="s">
        <v>2429</v>
      </c>
      <c r="B44" s="423"/>
      <c r="C44" s="423"/>
      <c r="D44" s="423"/>
      <c r="E44" s="218"/>
      <c r="F44" s="218" t="s">
        <v>2412</v>
      </c>
      <c r="G44" s="218" t="s">
        <v>2412</v>
      </c>
      <c r="H44" s="218" t="s">
        <v>2412</v>
      </c>
      <c r="I44" s="218" t="s">
        <v>2412</v>
      </c>
      <c r="J44" s="218"/>
      <c r="K44" s="219"/>
      <c r="L44" s="192"/>
      <c r="M44" s="192"/>
      <c r="N44" s="192"/>
      <c r="P44" s="188"/>
      <c r="Q44" s="188"/>
      <c r="R44" s="188"/>
    </row>
    <row r="45" spans="1:18" ht="18.75">
      <c r="A45" s="424" t="s">
        <v>2430</v>
      </c>
      <c r="B45" s="425"/>
      <c r="C45" s="425"/>
      <c r="D45" s="425"/>
      <c r="E45" s="218"/>
      <c r="F45" s="218" t="s">
        <v>2412</v>
      </c>
      <c r="G45" s="218" t="s">
        <v>2412</v>
      </c>
      <c r="H45" s="218" t="s">
        <v>2412</v>
      </c>
      <c r="I45" s="218" t="s">
        <v>2412</v>
      </c>
      <c r="J45" s="218"/>
      <c r="K45" s="219"/>
      <c r="L45" s="192"/>
      <c r="M45" s="192"/>
      <c r="N45" s="192"/>
      <c r="P45" s="188"/>
      <c r="Q45" s="188"/>
      <c r="R45" s="188"/>
    </row>
    <row r="46" spans="1:18" ht="18.75">
      <c r="A46" s="422" t="s">
        <v>2431</v>
      </c>
      <c r="B46" s="423"/>
      <c r="C46" s="423"/>
      <c r="D46" s="423"/>
      <c r="E46" s="217"/>
      <c r="F46" s="218" t="s">
        <v>2412</v>
      </c>
      <c r="G46" s="218" t="s">
        <v>2412</v>
      </c>
      <c r="H46" s="218" t="s">
        <v>2412</v>
      </c>
      <c r="I46" s="218" t="s">
        <v>2412</v>
      </c>
      <c r="J46" s="217"/>
      <c r="K46" s="220"/>
      <c r="L46" s="192"/>
      <c r="M46" s="192"/>
      <c r="N46" s="192"/>
      <c r="P46" s="188"/>
      <c r="Q46" s="188"/>
      <c r="R46" s="188"/>
    </row>
    <row r="47" spans="1:18" ht="18.75" customHeight="1">
      <c r="A47" s="424" t="s">
        <v>2430</v>
      </c>
      <c r="B47" s="425"/>
      <c r="C47" s="425"/>
      <c r="D47" s="425"/>
      <c r="E47" s="217"/>
      <c r="F47" s="218" t="s">
        <v>2412</v>
      </c>
      <c r="G47" s="218" t="s">
        <v>2412</v>
      </c>
      <c r="H47" s="218" t="s">
        <v>2412</v>
      </c>
      <c r="I47" s="218" t="s">
        <v>2412</v>
      </c>
      <c r="J47" s="217"/>
      <c r="K47" s="220"/>
      <c r="L47" s="192"/>
      <c r="M47" s="192"/>
      <c r="N47" s="192"/>
      <c r="P47" s="188"/>
      <c r="Q47" s="188"/>
      <c r="R47" s="188"/>
    </row>
    <row r="48" spans="1:18" ht="19.5" customHeight="1">
      <c r="A48" s="422" t="s">
        <v>2432</v>
      </c>
      <c r="B48" s="423"/>
      <c r="C48" s="423"/>
      <c r="D48" s="423"/>
      <c r="E48" s="218"/>
      <c r="F48" s="218" t="s">
        <v>2412</v>
      </c>
      <c r="G48" s="218" t="s">
        <v>2412</v>
      </c>
      <c r="H48" s="218" t="s">
        <v>2412</v>
      </c>
      <c r="I48" s="218" t="s">
        <v>2412</v>
      </c>
      <c r="J48" s="218"/>
      <c r="K48" s="219"/>
      <c r="L48" s="192"/>
      <c r="M48" s="192"/>
      <c r="N48" s="192"/>
      <c r="P48" s="188"/>
      <c r="Q48" s="188"/>
      <c r="R48" s="188"/>
    </row>
    <row r="49" spans="1:47" ht="19.5" customHeight="1" thickBot="1">
      <c r="A49" s="426" t="s">
        <v>2430</v>
      </c>
      <c r="B49" s="427"/>
      <c r="C49" s="427"/>
      <c r="D49" s="427"/>
      <c r="E49" s="221"/>
      <c r="F49" s="221" t="s">
        <v>2412</v>
      </c>
      <c r="G49" s="221" t="s">
        <v>2412</v>
      </c>
      <c r="H49" s="221" t="s">
        <v>2412</v>
      </c>
      <c r="I49" s="221" t="s">
        <v>2412</v>
      </c>
      <c r="J49" s="221"/>
      <c r="K49" s="222"/>
      <c r="L49" s="192"/>
      <c r="M49" s="192"/>
      <c r="N49" s="192"/>
      <c r="P49" s="188"/>
      <c r="Q49" s="188"/>
      <c r="R49" s="188"/>
    </row>
    <row r="50" spans="1:47" ht="18.75">
      <c r="A50" s="223"/>
      <c r="B50" s="224"/>
      <c r="C50" s="224"/>
      <c r="D50" s="188"/>
      <c r="E50" s="188"/>
      <c r="F50" s="188"/>
      <c r="G50" s="188"/>
      <c r="H50" s="188"/>
      <c r="I50" s="188"/>
      <c r="J50" s="188"/>
      <c r="K50" s="188"/>
      <c r="L50" s="192"/>
      <c r="M50" s="192"/>
      <c r="N50" s="192"/>
      <c r="P50" s="188"/>
      <c r="Q50" s="188"/>
      <c r="R50" s="188"/>
    </row>
    <row r="51" spans="1:47" ht="18.75">
      <c r="A51" s="225" t="s">
        <v>2433</v>
      </c>
      <c r="B51" s="224"/>
      <c r="C51" s="224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P51" s="188"/>
      <c r="Q51" s="188"/>
      <c r="R51" s="188"/>
    </row>
    <row r="52" spans="1:47" ht="19.5" thickBot="1">
      <c r="A52" s="225"/>
      <c r="B52" s="224"/>
      <c r="C52" s="224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P52" s="188"/>
      <c r="Q52" s="188"/>
      <c r="R52" s="188"/>
    </row>
    <row r="53" spans="1:47" ht="90" customHeight="1">
      <c r="A53" s="226" t="s">
        <v>2434</v>
      </c>
      <c r="B53" s="227" t="s">
        <v>2435</v>
      </c>
      <c r="C53" s="227" t="s">
        <v>2436</v>
      </c>
      <c r="D53" s="228" t="s">
        <v>2437</v>
      </c>
      <c r="E53" s="227" t="s">
        <v>2438</v>
      </c>
      <c r="F53" s="227" t="s">
        <v>2439</v>
      </c>
      <c r="G53" s="227" t="s">
        <v>2440</v>
      </c>
      <c r="H53" s="229" t="s">
        <v>2441</v>
      </c>
      <c r="I53" s="229" t="s">
        <v>2442</v>
      </c>
      <c r="J53" s="227" t="s">
        <v>2443</v>
      </c>
      <c r="K53" s="230" t="s">
        <v>2444</v>
      </c>
      <c r="L53" s="231" t="s">
        <v>2445</v>
      </c>
      <c r="M53" s="232" t="s">
        <v>2446</v>
      </c>
      <c r="N53" s="188"/>
      <c r="P53" s="188"/>
      <c r="Q53" s="188"/>
      <c r="R53" s="188"/>
      <c r="AQ53" s="233"/>
      <c r="AR53" s="233"/>
      <c r="AS53" s="233"/>
      <c r="AT53" s="233"/>
      <c r="AU53" s="233"/>
    </row>
    <row r="54" spans="1:47" ht="18.75">
      <c r="A54" s="234" t="s">
        <v>2447</v>
      </c>
      <c r="B54" s="350">
        <v>473</v>
      </c>
      <c r="C54" s="350">
        <v>473</v>
      </c>
      <c r="D54" s="351">
        <f>C54-B54</f>
        <v>0</v>
      </c>
      <c r="E54" s="363">
        <v>473</v>
      </c>
      <c r="F54" s="352">
        <v>340</v>
      </c>
      <c r="G54" s="353">
        <v>10.9</v>
      </c>
      <c r="H54" s="354">
        <v>12810</v>
      </c>
      <c r="I54" s="354">
        <v>13071</v>
      </c>
      <c r="J54" s="355">
        <v>1.02</v>
      </c>
      <c r="K54" s="355">
        <v>1.01</v>
      </c>
      <c r="L54" s="364">
        <v>1.4999999999999999E-2</v>
      </c>
      <c r="M54" s="235"/>
      <c r="N54" s="188"/>
      <c r="P54" s="188"/>
      <c r="Q54" s="188"/>
      <c r="R54" s="188"/>
    </row>
    <row r="55" spans="1:47" ht="18.75">
      <c r="A55" s="234" t="s">
        <v>2662</v>
      </c>
      <c r="B55" s="350">
        <v>50</v>
      </c>
      <c r="C55" s="350">
        <v>50</v>
      </c>
      <c r="D55" s="351">
        <v>0</v>
      </c>
      <c r="E55" s="350">
        <v>50</v>
      </c>
      <c r="F55" s="352">
        <v>312.18</v>
      </c>
      <c r="G55" s="353">
        <v>12.23</v>
      </c>
      <c r="H55" s="354">
        <v>1255</v>
      </c>
      <c r="I55" s="354">
        <v>1362</v>
      </c>
      <c r="J55" s="355">
        <v>1.0852589641434263</v>
      </c>
      <c r="K55" s="356"/>
      <c r="L55" s="357">
        <v>5.6000000000000001E-2</v>
      </c>
      <c r="M55" s="235"/>
      <c r="N55" s="188"/>
      <c r="P55" s="188"/>
      <c r="Q55" s="188"/>
      <c r="R55" s="188"/>
    </row>
    <row r="56" spans="1:47" ht="18.75">
      <c r="A56" s="234" t="s">
        <v>2663</v>
      </c>
      <c r="B56" s="365">
        <f>80-6</f>
        <v>74</v>
      </c>
      <c r="C56" s="365">
        <f>80-6</f>
        <v>74</v>
      </c>
      <c r="D56" s="351">
        <v>0</v>
      </c>
      <c r="E56" s="365">
        <f>80-6</f>
        <v>74</v>
      </c>
      <c r="F56" s="352">
        <v>350.74</v>
      </c>
      <c r="G56" s="353">
        <v>13.18</v>
      </c>
      <c r="H56" s="354">
        <v>1273</v>
      </c>
      <c r="I56" s="354">
        <v>1365</v>
      </c>
      <c r="J56" s="355">
        <v>1.0722702278083267</v>
      </c>
      <c r="K56" s="356"/>
      <c r="L56" s="357">
        <v>2E-3</v>
      </c>
      <c r="M56" s="235"/>
      <c r="N56" s="188"/>
      <c r="P56" s="188"/>
      <c r="Q56" s="188"/>
      <c r="R56" s="188"/>
    </row>
    <row r="57" spans="1:47" ht="18.75">
      <c r="A57" s="234" t="s">
        <v>2664</v>
      </c>
      <c r="B57" s="365">
        <v>24</v>
      </c>
      <c r="C57" s="365">
        <v>24</v>
      </c>
      <c r="D57" s="351">
        <v>0</v>
      </c>
      <c r="E57" s="365">
        <v>24</v>
      </c>
      <c r="F57" s="352">
        <v>297.42</v>
      </c>
      <c r="G57" s="353">
        <v>11.22</v>
      </c>
      <c r="H57" s="354">
        <v>632</v>
      </c>
      <c r="I57" s="354">
        <v>658</v>
      </c>
      <c r="J57" s="355">
        <v>1.0411392405063291</v>
      </c>
      <c r="K57" s="356"/>
      <c r="L57" s="357">
        <v>1.4999999999999999E-2</v>
      </c>
      <c r="M57" s="235"/>
      <c r="N57" s="188"/>
      <c r="P57" s="188"/>
      <c r="Q57" s="188"/>
      <c r="R57" s="188"/>
    </row>
    <row r="58" spans="1:47" ht="37.5">
      <c r="A58" s="234" t="s">
        <v>2665</v>
      </c>
      <c r="B58" s="365">
        <f>242-7</f>
        <v>235</v>
      </c>
      <c r="C58" s="365">
        <f>242-7</f>
        <v>235</v>
      </c>
      <c r="D58" s="351">
        <v>0</v>
      </c>
      <c r="E58" s="365">
        <f>242-7</f>
        <v>235</v>
      </c>
      <c r="F58" s="352">
        <v>356.42</v>
      </c>
      <c r="G58" s="353">
        <v>10.56</v>
      </c>
      <c r="H58" s="354">
        <v>7345</v>
      </c>
      <c r="I58" s="354">
        <v>7379</v>
      </c>
      <c r="J58" s="355">
        <v>1.0046289993192647</v>
      </c>
      <c r="K58" s="358"/>
      <c r="L58" s="357">
        <v>2E-3</v>
      </c>
      <c r="M58" s="235"/>
      <c r="N58" s="188"/>
      <c r="P58" s="188"/>
      <c r="Q58" s="188"/>
      <c r="R58" s="188"/>
    </row>
    <row r="59" spans="1:47" ht="18.75">
      <c r="A59" s="234" t="s">
        <v>2666</v>
      </c>
      <c r="B59" s="365">
        <v>3</v>
      </c>
      <c r="C59" s="365">
        <v>3</v>
      </c>
      <c r="D59" s="351">
        <v>0</v>
      </c>
      <c r="E59" s="365">
        <v>3</v>
      </c>
      <c r="F59" s="352">
        <v>236.33</v>
      </c>
      <c r="G59" s="353">
        <v>10.91</v>
      </c>
      <c r="H59" s="354">
        <v>55</v>
      </c>
      <c r="I59" s="354">
        <v>63</v>
      </c>
      <c r="J59" s="355">
        <v>1.1454545454545455</v>
      </c>
      <c r="K59" s="359"/>
      <c r="L59" s="357"/>
      <c r="M59" s="235"/>
      <c r="N59" s="188"/>
      <c r="P59" s="188"/>
      <c r="Q59" s="188"/>
      <c r="R59" s="188"/>
    </row>
    <row r="60" spans="1:47" ht="37.5">
      <c r="A60" s="234" t="s">
        <v>2667</v>
      </c>
      <c r="B60" s="365">
        <v>29</v>
      </c>
      <c r="C60" s="365">
        <v>29</v>
      </c>
      <c r="D60" s="351">
        <v>0</v>
      </c>
      <c r="E60" s="365">
        <v>29</v>
      </c>
      <c r="F60" s="352">
        <v>326.97000000000003</v>
      </c>
      <c r="G60" s="353">
        <v>16.75</v>
      </c>
      <c r="H60" s="354">
        <v>577</v>
      </c>
      <c r="I60" s="354">
        <v>581</v>
      </c>
      <c r="J60" s="355">
        <v>1.0069324090121317</v>
      </c>
      <c r="K60" s="359"/>
      <c r="L60" s="357"/>
      <c r="M60" s="235"/>
      <c r="N60" s="188"/>
      <c r="P60" s="188"/>
      <c r="Q60" s="188"/>
      <c r="R60" s="188"/>
    </row>
    <row r="61" spans="1:47" ht="37.5">
      <c r="A61" s="234" t="s">
        <v>2668</v>
      </c>
      <c r="B61" s="350">
        <v>3</v>
      </c>
      <c r="C61" s="350">
        <v>3</v>
      </c>
      <c r="D61" s="351">
        <v>0</v>
      </c>
      <c r="E61" s="350">
        <v>3</v>
      </c>
      <c r="F61" s="352">
        <v>350.67</v>
      </c>
      <c r="G61" s="353">
        <v>9.15</v>
      </c>
      <c r="H61" s="354">
        <v>106</v>
      </c>
      <c r="I61" s="354">
        <v>97</v>
      </c>
      <c r="J61" s="355">
        <v>0.91509433962264153</v>
      </c>
      <c r="K61" s="360"/>
      <c r="L61" s="361"/>
      <c r="M61" s="237"/>
      <c r="N61" s="188"/>
      <c r="P61" s="188"/>
      <c r="Q61" s="188"/>
      <c r="R61" s="188"/>
    </row>
    <row r="62" spans="1:47" ht="18.75">
      <c r="A62" s="341" t="s">
        <v>2669</v>
      </c>
      <c r="B62" s="350">
        <v>40</v>
      </c>
      <c r="C62" s="350">
        <v>40</v>
      </c>
      <c r="D62" s="351">
        <v>0</v>
      </c>
      <c r="E62" s="350">
        <v>40</v>
      </c>
      <c r="F62" s="352">
        <v>337</v>
      </c>
      <c r="G62" s="353">
        <v>8.16</v>
      </c>
      <c r="H62" s="354">
        <v>1567</v>
      </c>
      <c r="I62" s="354">
        <v>1566</v>
      </c>
      <c r="J62" s="355">
        <v>0.99936183790682831</v>
      </c>
      <c r="K62" s="360"/>
      <c r="L62" s="357">
        <v>2E-3</v>
      </c>
      <c r="M62" s="342"/>
      <c r="N62" s="188"/>
      <c r="P62" s="188"/>
      <c r="Q62" s="188"/>
      <c r="R62" s="188"/>
    </row>
    <row r="63" spans="1:47" ht="19.5" thickBot="1">
      <c r="A63" s="343" t="s">
        <v>2670</v>
      </c>
      <c r="B63" s="350">
        <v>15</v>
      </c>
      <c r="C63" s="350">
        <v>15</v>
      </c>
      <c r="D63" s="351">
        <v>0</v>
      </c>
      <c r="E63" s="350">
        <v>15</v>
      </c>
      <c r="F63" s="352">
        <v>245.13</v>
      </c>
      <c r="G63" s="353">
        <v>5.89</v>
      </c>
      <c r="H63" s="362"/>
      <c r="I63" s="362"/>
      <c r="J63" s="355"/>
      <c r="K63" s="360"/>
      <c r="L63" s="357">
        <v>0.183</v>
      </c>
      <c r="M63" s="239"/>
      <c r="N63" s="188"/>
      <c r="P63" s="188"/>
      <c r="Q63" s="188"/>
      <c r="R63" s="188"/>
    </row>
    <row r="64" spans="1:47" ht="18.75">
      <c r="A64" s="240"/>
      <c r="B64" s="241"/>
      <c r="C64" s="241"/>
      <c r="D64" s="242"/>
      <c r="E64" s="200"/>
      <c r="F64" s="200"/>
      <c r="G64" s="200"/>
      <c r="H64" s="243"/>
      <c r="I64" s="243"/>
      <c r="J64" s="200"/>
      <c r="K64" s="200"/>
      <c r="L64" s="200"/>
      <c r="M64" s="200"/>
      <c r="N64" s="188"/>
      <c r="P64" s="188"/>
      <c r="Q64" s="188"/>
      <c r="R64" s="188"/>
    </row>
    <row r="65" spans="1:21" ht="18.75">
      <c r="A65" s="240"/>
      <c r="B65" s="241"/>
      <c r="C65" s="241"/>
      <c r="D65" s="242"/>
      <c r="E65" s="200"/>
      <c r="F65" s="200"/>
      <c r="G65" s="200"/>
      <c r="H65" s="243"/>
      <c r="I65" s="243"/>
      <c r="J65" s="200"/>
      <c r="K65" s="200"/>
      <c r="L65" s="200"/>
      <c r="M65" s="200"/>
      <c r="N65" s="188"/>
      <c r="P65" s="188"/>
      <c r="Q65" s="188"/>
      <c r="R65" s="188"/>
    </row>
    <row r="66" spans="1:21" ht="18.75">
      <c r="A66" s="244" t="s">
        <v>2673</v>
      </c>
      <c r="B66" s="244"/>
      <c r="C66" s="244"/>
      <c r="D66" s="245"/>
      <c r="E66" s="246"/>
      <c r="F66" s="246" t="s">
        <v>2448</v>
      </c>
      <c r="G66" s="348">
        <v>240662.43</v>
      </c>
      <c r="H66" s="246"/>
      <c r="I66" s="246"/>
      <c r="J66" s="246"/>
      <c r="K66" s="200"/>
      <c r="L66" s="200"/>
      <c r="M66" s="200"/>
      <c r="N66" s="188"/>
      <c r="P66" s="188"/>
      <c r="Q66" s="188"/>
      <c r="R66" s="188"/>
    </row>
    <row r="67" spans="1:21" ht="18.75">
      <c r="A67" s="225"/>
      <c r="B67" s="224"/>
      <c r="C67" s="224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P67" s="188"/>
      <c r="Q67" s="188"/>
      <c r="R67" s="188"/>
    </row>
    <row r="68" spans="1:21" ht="18.75">
      <c r="A68" s="213" t="s">
        <v>2449</v>
      </c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200"/>
      <c r="P68" s="200"/>
      <c r="Q68" s="200"/>
      <c r="R68" s="188"/>
    </row>
    <row r="69" spans="1:21" ht="19.5" thickBot="1">
      <c r="A69" s="190" t="s">
        <v>2450</v>
      </c>
      <c r="B69" s="192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200"/>
      <c r="N69" s="200"/>
      <c r="P69" s="200"/>
      <c r="Q69" s="200"/>
      <c r="R69" s="188"/>
    </row>
    <row r="70" spans="1:21" ht="30.75" customHeight="1">
      <c r="A70" s="448" t="s">
        <v>2451</v>
      </c>
      <c r="B70" s="450" t="s">
        <v>2452</v>
      </c>
      <c r="C70" s="451"/>
      <c r="D70" s="444" t="s">
        <v>2453</v>
      </c>
      <c r="E70" s="380" t="s">
        <v>2454</v>
      </c>
      <c r="F70" s="401" t="s">
        <v>2455</v>
      </c>
      <c r="G70" s="401"/>
      <c r="H70" s="401"/>
      <c r="I70" s="401" t="s">
        <v>2456</v>
      </c>
      <c r="J70" s="401"/>
      <c r="K70" s="401"/>
      <c r="L70" s="380" t="s">
        <v>2457</v>
      </c>
      <c r="M70" s="380"/>
      <c r="N70" s="439" t="s">
        <v>2458</v>
      </c>
      <c r="P70" s="247"/>
      <c r="Q70" s="248"/>
      <c r="R70" s="248"/>
      <c r="S70" s="249"/>
      <c r="T70" s="243"/>
      <c r="U70" s="243"/>
    </row>
    <row r="71" spans="1:21" ht="51.75" customHeight="1">
      <c r="A71" s="449"/>
      <c r="B71" s="215" t="s">
        <v>2401</v>
      </c>
      <c r="C71" s="250" t="s">
        <v>2459</v>
      </c>
      <c r="D71" s="445"/>
      <c r="E71" s="384"/>
      <c r="F71" s="251" t="s">
        <v>2460</v>
      </c>
      <c r="G71" s="251" t="s">
        <v>46</v>
      </c>
      <c r="H71" s="252" t="s">
        <v>2461</v>
      </c>
      <c r="I71" s="251" t="s">
        <v>2460</v>
      </c>
      <c r="J71" s="251" t="s">
        <v>46</v>
      </c>
      <c r="K71" s="252" t="s">
        <v>2461</v>
      </c>
      <c r="L71" s="251" t="s">
        <v>2401</v>
      </c>
      <c r="M71" s="215" t="s">
        <v>2462</v>
      </c>
      <c r="N71" s="440"/>
      <c r="P71" s="253"/>
      <c r="Q71" s="254"/>
      <c r="R71" s="254"/>
      <c r="S71" s="253"/>
      <c r="T71" s="243"/>
      <c r="U71" s="243"/>
    </row>
    <row r="72" spans="1:21" ht="51.75" customHeight="1">
      <c r="A72" s="338" t="s">
        <v>2447</v>
      </c>
      <c r="B72" s="335">
        <v>20</v>
      </c>
      <c r="C72" s="250"/>
      <c r="D72" s="337"/>
      <c r="E72" s="347">
        <v>373.55</v>
      </c>
      <c r="F72" s="346">
        <v>770</v>
      </c>
      <c r="G72" s="346">
        <v>774</v>
      </c>
      <c r="H72" s="263">
        <v>101</v>
      </c>
      <c r="I72" s="346"/>
      <c r="J72" s="346"/>
      <c r="K72" s="263"/>
      <c r="L72" s="346">
        <v>9.6199999999999992</v>
      </c>
      <c r="M72" s="335"/>
      <c r="N72" s="336"/>
      <c r="P72" s="253"/>
      <c r="Q72" s="254"/>
      <c r="R72" s="254"/>
      <c r="S72" s="253"/>
      <c r="T72" s="243"/>
      <c r="U72" s="243"/>
    </row>
    <row r="73" spans="1:21" ht="18.75">
      <c r="A73" s="255" t="s">
        <v>2671</v>
      </c>
      <c r="B73" s="218">
        <v>5</v>
      </c>
      <c r="C73" s="236"/>
      <c r="D73" s="218">
        <v>2</v>
      </c>
      <c r="E73" s="218">
        <v>693</v>
      </c>
      <c r="F73" s="218">
        <v>420</v>
      </c>
      <c r="G73" s="218">
        <v>421</v>
      </c>
      <c r="H73" s="256">
        <f>IF(F73=0,0,G73/F73)</f>
        <v>1.0023809523809524</v>
      </c>
      <c r="I73" s="218"/>
      <c r="J73" s="218"/>
      <c r="K73" s="256">
        <f>IF(I73=0,0,J73/I73)</f>
        <v>0</v>
      </c>
      <c r="L73" s="218">
        <v>8.2100000000000009</v>
      </c>
      <c r="M73" s="218"/>
      <c r="N73" s="219"/>
      <c r="P73" s="253"/>
      <c r="Q73" s="254"/>
      <c r="R73" s="254"/>
      <c r="S73" s="253"/>
      <c r="T73" s="257"/>
      <c r="U73" s="257"/>
    </row>
    <row r="74" spans="1:21" ht="18.75">
      <c r="A74" s="255" t="s">
        <v>2664</v>
      </c>
      <c r="B74" s="218">
        <v>5</v>
      </c>
      <c r="C74" s="236"/>
      <c r="D74" s="218">
        <v>1</v>
      </c>
      <c r="E74" s="218">
        <v>245</v>
      </c>
      <c r="F74" s="218">
        <v>112</v>
      </c>
      <c r="G74" s="218">
        <v>112</v>
      </c>
      <c r="H74" s="256">
        <f t="shared" ref="H74:H76" si="0">IF(F74=0,0,G74/F74)</f>
        <v>1</v>
      </c>
      <c r="I74" s="218"/>
      <c r="J74" s="218"/>
      <c r="K74" s="256">
        <f t="shared" ref="K74:K76" si="1">IF(I74=0,0,J74/I74)</f>
        <v>0</v>
      </c>
      <c r="L74" s="218">
        <v>10.84</v>
      </c>
      <c r="M74" s="218"/>
      <c r="N74" s="219"/>
      <c r="P74" s="253"/>
      <c r="Q74" s="254"/>
      <c r="R74" s="254"/>
      <c r="S74" s="253"/>
      <c r="T74" s="257"/>
      <c r="U74" s="257"/>
    </row>
    <row r="75" spans="1:21" ht="18.75">
      <c r="A75" s="255" t="s">
        <v>2662</v>
      </c>
      <c r="B75" s="218">
        <v>5</v>
      </c>
      <c r="C75" s="218"/>
      <c r="D75" s="218">
        <v>1</v>
      </c>
      <c r="E75" s="218">
        <v>335.4</v>
      </c>
      <c r="F75" s="218">
        <v>134</v>
      </c>
      <c r="G75" s="218">
        <v>134</v>
      </c>
      <c r="H75" s="256">
        <f t="shared" si="0"/>
        <v>1</v>
      </c>
      <c r="I75" s="218"/>
      <c r="J75" s="218"/>
      <c r="K75" s="256">
        <f t="shared" si="1"/>
        <v>0</v>
      </c>
      <c r="L75" s="218">
        <v>12.42</v>
      </c>
      <c r="M75" s="218"/>
      <c r="N75" s="219"/>
      <c r="P75" s="253"/>
      <c r="Q75" s="254"/>
      <c r="R75" s="254"/>
      <c r="S75" s="200"/>
      <c r="T75" s="243"/>
      <c r="U75" s="243"/>
    </row>
    <row r="76" spans="1:21" ht="19.5" thickBot="1">
      <c r="A76" s="258" t="s">
        <v>2672</v>
      </c>
      <c r="B76" s="221">
        <v>5</v>
      </c>
      <c r="C76" s="221"/>
      <c r="D76" s="221">
        <v>1</v>
      </c>
      <c r="E76" s="221">
        <v>220.8</v>
      </c>
      <c r="F76" s="221">
        <v>104</v>
      </c>
      <c r="G76" s="221">
        <v>107</v>
      </c>
      <c r="H76" s="259">
        <f t="shared" si="0"/>
        <v>1.0288461538461537</v>
      </c>
      <c r="I76" s="221"/>
      <c r="J76" s="221"/>
      <c r="K76" s="259">
        <f t="shared" si="1"/>
        <v>0</v>
      </c>
      <c r="L76" s="221">
        <v>10.32</v>
      </c>
      <c r="M76" s="221"/>
      <c r="N76" s="222"/>
      <c r="P76" s="253"/>
      <c r="Q76" s="254"/>
      <c r="R76" s="254"/>
      <c r="S76" s="200"/>
      <c r="T76" s="243"/>
      <c r="U76" s="243"/>
    </row>
    <row r="77" spans="1:21" ht="12.75" customHeight="1">
      <c r="A77" s="253"/>
      <c r="B77" s="253"/>
      <c r="C77" s="253"/>
      <c r="D77" s="253"/>
      <c r="E77" s="253"/>
      <c r="F77" s="253"/>
      <c r="G77" s="253"/>
      <c r="H77" s="253"/>
      <c r="I77" s="253"/>
      <c r="J77" s="253"/>
      <c r="K77" s="253"/>
      <c r="L77" s="253"/>
      <c r="M77" s="253"/>
      <c r="N77" s="253"/>
      <c r="P77" s="254"/>
      <c r="Q77" s="254"/>
      <c r="R77" s="200"/>
      <c r="S77" s="243"/>
      <c r="T77" s="243"/>
    </row>
    <row r="78" spans="1:21" ht="19.5" thickBot="1">
      <c r="A78" s="260" t="s">
        <v>2463</v>
      </c>
      <c r="B78" s="261"/>
      <c r="C78" s="261"/>
      <c r="D78" s="261"/>
      <c r="E78" s="261"/>
      <c r="F78" s="261"/>
      <c r="G78" s="261"/>
      <c r="H78" s="261"/>
      <c r="I78" s="261"/>
      <c r="J78" s="261"/>
      <c r="K78" s="261"/>
      <c r="L78" s="261"/>
      <c r="M78" s="200"/>
      <c r="N78" s="200"/>
      <c r="P78" s="262"/>
      <c r="Q78" s="262"/>
      <c r="R78" s="200"/>
      <c r="S78" s="243"/>
      <c r="T78" s="243"/>
    </row>
    <row r="79" spans="1:21" ht="51" customHeight="1">
      <c r="A79" s="441" t="s">
        <v>2464</v>
      </c>
      <c r="B79" s="443" t="s">
        <v>2452</v>
      </c>
      <c r="C79" s="443"/>
      <c r="D79" s="444" t="s">
        <v>2453</v>
      </c>
      <c r="E79" s="380" t="s">
        <v>2439</v>
      </c>
      <c r="F79" s="401" t="s">
        <v>2455</v>
      </c>
      <c r="G79" s="401"/>
      <c r="H79" s="401"/>
      <c r="I79" s="401" t="s">
        <v>2456</v>
      </c>
      <c r="J79" s="401"/>
      <c r="K79" s="401"/>
      <c r="L79" s="443" t="s">
        <v>2457</v>
      </c>
      <c r="M79" s="443"/>
      <c r="N79" s="446" t="s">
        <v>2465</v>
      </c>
      <c r="P79" s="247"/>
      <c r="Q79" s="248"/>
      <c r="R79" s="248"/>
      <c r="S79" s="249"/>
      <c r="T79" s="243"/>
      <c r="U79" s="243"/>
    </row>
    <row r="80" spans="1:21" ht="54.75" customHeight="1">
      <c r="A80" s="442"/>
      <c r="B80" s="215" t="s">
        <v>2401</v>
      </c>
      <c r="C80" s="250" t="s">
        <v>2459</v>
      </c>
      <c r="D80" s="445"/>
      <c r="E80" s="384"/>
      <c r="F80" s="251" t="s">
        <v>2460</v>
      </c>
      <c r="G80" s="251" t="s">
        <v>46</v>
      </c>
      <c r="H80" s="263" t="s">
        <v>2461</v>
      </c>
      <c r="I80" s="251" t="s">
        <v>2460</v>
      </c>
      <c r="J80" s="251" t="s">
        <v>46</v>
      </c>
      <c r="K80" s="263" t="s">
        <v>2461</v>
      </c>
      <c r="L80" s="215" t="s">
        <v>2401</v>
      </c>
      <c r="M80" s="215" t="s">
        <v>2462</v>
      </c>
      <c r="N80" s="447"/>
      <c r="P80" s="253"/>
      <c r="Q80" s="254"/>
      <c r="R80" s="254"/>
      <c r="S80" s="253"/>
      <c r="T80" s="243"/>
      <c r="U80" s="243"/>
    </row>
    <row r="81" spans="1:21" ht="18.75">
      <c r="A81" s="255"/>
      <c r="B81" s="218"/>
      <c r="C81" s="218"/>
      <c r="D81" s="218"/>
      <c r="E81" s="218"/>
      <c r="F81" s="218"/>
      <c r="G81" s="218"/>
      <c r="H81" s="256">
        <f t="shared" ref="H81:H84" si="2">IF(F81=0,0,G81/F81)</f>
        <v>0</v>
      </c>
      <c r="I81" s="218"/>
      <c r="J81" s="218"/>
      <c r="K81" s="256">
        <f t="shared" ref="K81:K84" si="3">IF(I81=0,0,J81/I81)</f>
        <v>0</v>
      </c>
      <c r="L81" s="51"/>
      <c r="M81" s="51"/>
      <c r="N81" s="264"/>
      <c r="P81" s="200"/>
      <c r="Q81" s="254"/>
      <c r="R81" s="254"/>
      <c r="S81" s="253"/>
      <c r="T81" s="257"/>
      <c r="U81" s="257"/>
    </row>
    <row r="82" spans="1:21" ht="18.75">
      <c r="A82" s="255"/>
      <c r="B82" s="218"/>
      <c r="C82" s="218"/>
      <c r="D82" s="218"/>
      <c r="E82" s="218"/>
      <c r="F82" s="218"/>
      <c r="G82" s="218"/>
      <c r="H82" s="256">
        <f t="shared" si="2"/>
        <v>0</v>
      </c>
      <c r="I82" s="218"/>
      <c r="J82" s="218"/>
      <c r="K82" s="256">
        <f t="shared" si="3"/>
        <v>0</v>
      </c>
      <c r="L82" s="218"/>
      <c r="M82" s="218"/>
      <c r="N82" s="219"/>
      <c r="P82" s="200"/>
      <c r="Q82" s="254"/>
      <c r="R82" s="254"/>
      <c r="S82" s="253"/>
      <c r="T82" s="257"/>
      <c r="U82" s="257"/>
    </row>
    <row r="83" spans="1:21" ht="18.75">
      <c r="A83" s="255"/>
      <c r="B83" s="218"/>
      <c r="C83" s="218"/>
      <c r="D83" s="218"/>
      <c r="E83" s="218"/>
      <c r="F83" s="218"/>
      <c r="G83" s="218"/>
      <c r="H83" s="256">
        <f t="shared" si="2"/>
        <v>0</v>
      </c>
      <c r="I83" s="218"/>
      <c r="J83" s="218"/>
      <c r="K83" s="256">
        <f t="shared" si="3"/>
        <v>0</v>
      </c>
      <c r="L83" s="218"/>
      <c r="M83" s="218"/>
      <c r="N83" s="219"/>
      <c r="P83" s="200"/>
      <c r="Q83" s="254"/>
      <c r="R83" s="254"/>
      <c r="S83" s="253"/>
      <c r="T83" s="257"/>
      <c r="U83" s="257"/>
    </row>
    <row r="84" spans="1:21" ht="19.5" thickBot="1">
      <c r="A84" s="258"/>
      <c r="B84" s="221"/>
      <c r="C84" s="221"/>
      <c r="D84" s="221"/>
      <c r="E84" s="221"/>
      <c r="F84" s="221"/>
      <c r="G84" s="221"/>
      <c r="H84" s="259">
        <f t="shared" si="2"/>
        <v>0</v>
      </c>
      <c r="I84" s="221"/>
      <c r="J84" s="221"/>
      <c r="K84" s="259">
        <f t="shared" si="3"/>
        <v>0</v>
      </c>
      <c r="L84" s="221"/>
      <c r="M84" s="221"/>
      <c r="N84" s="222"/>
      <c r="P84" s="200"/>
      <c r="Q84" s="254"/>
      <c r="R84" s="254"/>
      <c r="S84" s="253"/>
      <c r="T84" s="257"/>
      <c r="U84" s="257"/>
    </row>
    <row r="85" spans="1:21" ht="18.75">
      <c r="A85" s="253"/>
      <c r="B85" s="253"/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P85" s="254"/>
      <c r="Q85" s="254"/>
      <c r="R85" s="253"/>
      <c r="S85" s="257"/>
      <c r="T85" s="257"/>
    </row>
    <row r="86" spans="1:21" ht="18.75">
      <c r="A86" s="253"/>
      <c r="B86" s="253"/>
      <c r="C86" s="253"/>
      <c r="D86" s="253"/>
      <c r="E86" s="253"/>
      <c r="F86" s="253"/>
      <c r="G86" s="253"/>
      <c r="H86" s="253"/>
      <c r="I86" s="253"/>
      <c r="J86" s="253"/>
      <c r="K86" s="253"/>
      <c r="L86" s="253"/>
      <c r="M86" s="253"/>
      <c r="N86" s="253"/>
      <c r="P86" s="254"/>
      <c r="Q86" s="254"/>
      <c r="R86" s="253"/>
      <c r="S86" s="257"/>
      <c r="T86" s="257"/>
    </row>
    <row r="87" spans="1:21" ht="18.75">
      <c r="A87" s="213" t="s">
        <v>2466</v>
      </c>
      <c r="B87" s="253"/>
      <c r="C87" s="253"/>
      <c r="D87" s="253"/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P87" s="254"/>
      <c r="Q87" s="254"/>
      <c r="R87" s="253"/>
      <c r="S87" s="257"/>
      <c r="T87" s="257"/>
    </row>
    <row r="88" spans="1:21" ht="18.75">
      <c r="A88" s="265"/>
      <c r="B88" s="253"/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P88" s="254"/>
      <c r="Q88" s="254"/>
      <c r="R88" s="253"/>
      <c r="S88" s="257"/>
      <c r="T88" s="257"/>
    </row>
    <row r="89" spans="1:21" ht="23.25" customHeight="1">
      <c r="A89" s="428" t="s">
        <v>2467</v>
      </c>
      <c r="B89" s="429"/>
      <c r="C89" s="430" t="s">
        <v>2460</v>
      </c>
      <c r="D89" s="430"/>
      <c r="E89" s="430"/>
      <c r="F89" s="428" t="s">
        <v>46</v>
      </c>
      <c r="G89" s="431"/>
      <c r="H89" s="429"/>
      <c r="I89" s="432" t="s">
        <v>2468</v>
      </c>
      <c r="J89" s="432"/>
      <c r="K89" s="432"/>
      <c r="L89" s="433" t="s">
        <v>2469</v>
      </c>
      <c r="M89" s="434"/>
      <c r="N89" s="435"/>
      <c r="O89" s="436" t="s">
        <v>2470</v>
      </c>
      <c r="P89" s="437"/>
      <c r="Q89" s="438"/>
      <c r="R89" s="253"/>
      <c r="S89" s="257"/>
      <c r="T89" s="257"/>
    </row>
    <row r="90" spans="1:21" ht="39.75" customHeight="1">
      <c r="A90" s="454" t="s">
        <v>2471</v>
      </c>
      <c r="B90" s="455"/>
      <c r="C90" s="266" t="s">
        <v>2472</v>
      </c>
      <c r="D90" s="266" t="s">
        <v>2473</v>
      </c>
      <c r="E90" s="266" t="s">
        <v>2474</v>
      </c>
      <c r="F90" s="266" t="s">
        <v>2472</v>
      </c>
      <c r="G90" s="266" t="s">
        <v>2473</v>
      </c>
      <c r="H90" s="266" t="s">
        <v>2474</v>
      </c>
      <c r="I90" s="267" t="s">
        <v>2472</v>
      </c>
      <c r="J90" s="267" t="s">
        <v>2473</v>
      </c>
      <c r="K90" s="266" t="s">
        <v>2474</v>
      </c>
      <c r="L90" s="267" t="s">
        <v>2472</v>
      </c>
      <c r="M90" s="267" t="s">
        <v>2473</v>
      </c>
      <c r="N90" s="266" t="s">
        <v>2474</v>
      </c>
      <c r="O90" s="268" t="s">
        <v>2472</v>
      </c>
      <c r="P90" s="268" t="s">
        <v>2473</v>
      </c>
      <c r="Q90" s="268" t="s">
        <v>2474</v>
      </c>
      <c r="R90" s="253"/>
      <c r="S90" s="257"/>
      <c r="T90" s="257"/>
    </row>
    <row r="91" spans="1:21" ht="45" customHeight="1">
      <c r="A91" s="454" t="s">
        <v>2475</v>
      </c>
      <c r="B91" s="455"/>
      <c r="C91" s="344">
        <v>20815</v>
      </c>
      <c r="D91" s="269"/>
      <c r="E91" s="270"/>
      <c r="F91" s="344">
        <v>25159</v>
      </c>
      <c r="G91" s="269"/>
      <c r="H91" s="270"/>
      <c r="I91" s="344">
        <v>24363</v>
      </c>
      <c r="J91" s="271"/>
      <c r="K91" s="270"/>
      <c r="L91" s="344">
        <v>24363</v>
      </c>
      <c r="M91" s="271"/>
      <c r="N91" s="270"/>
      <c r="O91" s="272">
        <f>IF(C91=0,0,F91/C91)</f>
        <v>1.2086956521739129</v>
      </c>
      <c r="P91" s="272">
        <f>IF(D91=0,0,G91/D91)</f>
        <v>0</v>
      </c>
      <c r="Q91" s="272">
        <f>IF(E91=0,0,H91/E91)</f>
        <v>0</v>
      </c>
      <c r="R91" s="253"/>
      <c r="S91" s="257"/>
      <c r="T91" s="257"/>
    </row>
    <row r="92" spans="1:21" ht="27.75" customHeight="1">
      <c r="A92" s="454" t="s">
        <v>2476</v>
      </c>
      <c r="B92" s="455"/>
      <c r="C92" s="345">
        <v>5250</v>
      </c>
      <c r="D92" s="273"/>
      <c r="E92" s="270"/>
      <c r="F92" s="345">
        <v>5520</v>
      </c>
      <c r="G92" s="273"/>
      <c r="H92" s="270"/>
      <c r="I92" s="345">
        <v>5340</v>
      </c>
      <c r="J92" s="271"/>
      <c r="K92" s="270"/>
      <c r="L92" s="345">
        <v>5340</v>
      </c>
      <c r="M92" s="271"/>
      <c r="N92" s="270"/>
      <c r="O92" s="272">
        <f t="shared" ref="O92:O100" si="4">IF(C92=0,0,F92/C92)</f>
        <v>1.0514285714285714</v>
      </c>
      <c r="P92" s="272">
        <f t="shared" ref="P92:P100" si="5">IF(D92=0,0,G92/D92)</f>
        <v>0</v>
      </c>
      <c r="Q92" s="272">
        <f t="shared" ref="Q92:Q100" si="6">IF(E92=0,0,H92/E92)</f>
        <v>0</v>
      </c>
      <c r="R92" s="253"/>
      <c r="S92" s="257"/>
      <c r="T92" s="257"/>
    </row>
    <row r="93" spans="1:21" ht="27.75" customHeight="1">
      <c r="A93" s="454" t="s">
        <v>2477</v>
      </c>
      <c r="B93" s="455"/>
      <c r="C93" s="274">
        <v>4</v>
      </c>
      <c r="D93" s="273"/>
      <c r="E93" s="274"/>
      <c r="F93" s="274">
        <v>4.5999999999999996</v>
      </c>
      <c r="G93" s="269"/>
      <c r="H93" s="274"/>
      <c r="I93" s="274">
        <v>4.5999999999999996</v>
      </c>
      <c r="J93" s="275"/>
      <c r="K93" s="274"/>
      <c r="L93" s="274">
        <v>4.5999999999999996</v>
      </c>
      <c r="M93" s="275"/>
      <c r="N93" s="274"/>
      <c r="O93" s="272">
        <f t="shared" si="4"/>
        <v>1.1499999999999999</v>
      </c>
      <c r="P93" s="272">
        <f t="shared" si="5"/>
        <v>0</v>
      </c>
      <c r="Q93" s="272">
        <f t="shared" si="6"/>
        <v>0</v>
      </c>
      <c r="R93" s="253"/>
      <c r="S93" s="257"/>
      <c r="T93" s="257"/>
    </row>
    <row r="94" spans="1:21" ht="40.5" customHeight="1">
      <c r="A94" s="454" t="s">
        <v>2478</v>
      </c>
      <c r="B94" s="455"/>
      <c r="C94" s="345">
        <v>12829</v>
      </c>
      <c r="D94" s="273"/>
      <c r="E94" s="270"/>
      <c r="F94" s="367">
        <v>14521</v>
      </c>
      <c r="G94" s="273"/>
      <c r="H94" s="267">
        <v>12</v>
      </c>
      <c r="I94" s="266">
        <v>11955</v>
      </c>
      <c r="J94" s="368"/>
      <c r="K94" s="368">
        <v>8</v>
      </c>
      <c r="L94" s="266">
        <v>11955</v>
      </c>
      <c r="M94" s="368"/>
      <c r="N94" s="368">
        <v>8</v>
      </c>
      <c r="O94" s="272">
        <f t="shared" si="4"/>
        <v>1.131888689687427</v>
      </c>
      <c r="P94" s="272">
        <f t="shared" si="5"/>
        <v>0</v>
      </c>
      <c r="Q94" s="272">
        <f t="shared" si="6"/>
        <v>0</v>
      </c>
      <c r="R94" s="253"/>
      <c r="S94" s="257"/>
      <c r="T94" s="257"/>
    </row>
    <row r="95" spans="1:21" ht="18.75">
      <c r="A95" s="452" t="s">
        <v>94</v>
      </c>
      <c r="B95" s="453"/>
      <c r="C95" s="273"/>
      <c r="D95" s="273"/>
      <c r="E95" s="270"/>
      <c r="F95" s="273"/>
      <c r="G95" s="273"/>
      <c r="H95" s="270"/>
      <c r="I95" s="273"/>
      <c r="J95" s="271"/>
      <c r="K95" s="271"/>
      <c r="L95" s="273"/>
      <c r="M95" s="271"/>
      <c r="N95" s="271"/>
      <c r="O95" s="272">
        <f t="shared" si="4"/>
        <v>0</v>
      </c>
      <c r="P95" s="272">
        <f t="shared" si="5"/>
        <v>0</v>
      </c>
      <c r="Q95" s="272">
        <f t="shared" si="6"/>
        <v>0</v>
      </c>
      <c r="R95" s="253"/>
      <c r="S95" s="257"/>
      <c r="T95" s="257"/>
    </row>
    <row r="96" spans="1:21" ht="18.75">
      <c r="A96" s="452" t="s">
        <v>2479</v>
      </c>
      <c r="B96" s="453"/>
      <c r="C96" s="273"/>
      <c r="D96" s="273"/>
      <c r="E96" s="270"/>
      <c r="F96" s="273"/>
      <c r="G96" s="273"/>
      <c r="H96" s="270"/>
      <c r="I96" s="273"/>
      <c r="J96" s="271"/>
      <c r="K96" s="271"/>
      <c r="L96" s="273"/>
      <c r="M96" s="271"/>
      <c r="N96" s="271"/>
      <c r="O96" s="272">
        <f t="shared" si="4"/>
        <v>0</v>
      </c>
      <c r="P96" s="272">
        <f t="shared" si="5"/>
        <v>0</v>
      </c>
      <c r="Q96" s="272">
        <f t="shared" si="6"/>
        <v>0</v>
      </c>
      <c r="R96" s="253"/>
      <c r="S96" s="257"/>
      <c r="T96" s="257"/>
    </row>
    <row r="97" spans="1:20" ht="18.75">
      <c r="A97" s="452" t="s">
        <v>2480</v>
      </c>
      <c r="B97" s="453"/>
      <c r="C97" s="273"/>
      <c r="D97" s="273"/>
      <c r="E97" s="270"/>
      <c r="F97" s="273"/>
      <c r="G97" s="273"/>
      <c r="H97" s="270"/>
      <c r="I97" s="273"/>
      <c r="J97" s="271"/>
      <c r="K97" s="271"/>
      <c r="L97" s="273"/>
      <c r="M97" s="271"/>
      <c r="N97" s="271"/>
      <c r="O97" s="272">
        <f t="shared" si="4"/>
        <v>0</v>
      </c>
      <c r="P97" s="272">
        <f t="shared" si="5"/>
        <v>0</v>
      </c>
      <c r="Q97" s="272">
        <f t="shared" si="6"/>
        <v>0</v>
      </c>
      <c r="R97" s="253"/>
      <c r="S97" s="257"/>
      <c r="T97" s="257"/>
    </row>
    <row r="98" spans="1:20" ht="18.75">
      <c r="A98" s="452" t="s">
        <v>2481</v>
      </c>
      <c r="B98" s="453"/>
      <c r="C98" s="345">
        <v>12859</v>
      </c>
      <c r="D98" s="273"/>
      <c r="E98" s="270"/>
      <c r="F98" s="367">
        <v>14521</v>
      </c>
      <c r="G98" s="273"/>
      <c r="H98" s="270">
        <v>12</v>
      </c>
      <c r="I98" s="273">
        <v>11955</v>
      </c>
      <c r="J98" s="271"/>
      <c r="K98" s="271">
        <v>8</v>
      </c>
      <c r="L98" s="273">
        <v>11955</v>
      </c>
      <c r="M98" s="271"/>
      <c r="N98" s="271">
        <v>8</v>
      </c>
      <c r="O98" s="272">
        <f t="shared" si="4"/>
        <v>1.1292479975114706</v>
      </c>
      <c r="P98" s="272">
        <f t="shared" si="5"/>
        <v>0</v>
      </c>
      <c r="Q98" s="272">
        <f t="shared" si="6"/>
        <v>0</v>
      </c>
      <c r="R98" s="253"/>
      <c r="S98" s="257"/>
      <c r="T98" s="257"/>
    </row>
    <row r="99" spans="1:20" ht="18.75">
      <c r="A99" s="452" t="s">
        <v>2482</v>
      </c>
      <c r="B99" s="453"/>
      <c r="C99" s="273"/>
      <c r="D99" s="273"/>
      <c r="E99" s="270"/>
      <c r="F99" s="273"/>
      <c r="G99" s="273"/>
      <c r="H99" s="270"/>
      <c r="I99" s="273"/>
      <c r="J99" s="271"/>
      <c r="K99" s="271"/>
      <c r="L99" s="273"/>
      <c r="M99" s="271"/>
      <c r="N99" s="271"/>
      <c r="O99" s="272">
        <f t="shared" si="4"/>
        <v>0</v>
      </c>
      <c r="P99" s="272">
        <f t="shared" si="5"/>
        <v>0</v>
      </c>
      <c r="Q99" s="272">
        <f t="shared" si="6"/>
        <v>0</v>
      </c>
      <c r="R99" s="253"/>
      <c r="S99" s="257"/>
      <c r="T99" s="257"/>
    </row>
    <row r="100" spans="1:20" ht="18.75">
      <c r="A100" s="454" t="s">
        <v>2483</v>
      </c>
      <c r="B100" s="455"/>
      <c r="C100" s="273">
        <v>63000</v>
      </c>
      <c r="D100" s="273"/>
      <c r="E100" s="270">
        <v>3000</v>
      </c>
      <c r="F100" s="345">
        <v>55412</v>
      </c>
      <c r="G100" s="273"/>
      <c r="H100" s="365">
        <v>3001</v>
      </c>
      <c r="I100" s="345">
        <v>52183</v>
      </c>
      <c r="J100" s="271"/>
      <c r="K100" s="365">
        <v>2775</v>
      </c>
      <c r="L100" s="345">
        <v>52183</v>
      </c>
      <c r="M100" s="271"/>
      <c r="N100" s="365">
        <v>2775</v>
      </c>
      <c r="O100" s="272">
        <f t="shared" si="4"/>
        <v>0.87955555555555553</v>
      </c>
      <c r="P100" s="272">
        <f t="shared" si="5"/>
        <v>0</v>
      </c>
      <c r="Q100" s="272">
        <f t="shared" si="6"/>
        <v>1.0003333333333333</v>
      </c>
      <c r="R100" s="253"/>
      <c r="S100" s="257"/>
      <c r="T100" s="257"/>
    </row>
    <row r="101" spans="1:20" ht="18.75">
      <c r="A101" s="456" t="s">
        <v>2484</v>
      </c>
      <c r="B101" s="457"/>
      <c r="C101" s="276" t="s">
        <v>2412</v>
      </c>
      <c r="D101" s="276" t="s">
        <v>2412</v>
      </c>
      <c r="E101" s="276" t="s">
        <v>2412</v>
      </c>
      <c r="F101" s="366">
        <f>F91+F94+F100</f>
        <v>95092</v>
      </c>
      <c r="G101" s="366">
        <f t="shared" ref="G101:N101" si="7">G91+G94+G100</f>
        <v>0</v>
      </c>
      <c r="H101" s="366">
        <f t="shared" si="7"/>
        <v>3013</v>
      </c>
      <c r="I101" s="366">
        <f>I91+I94+I100</f>
        <v>88501</v>
      </c>
      <c r="J101" s="366">
        <f t="shared" si="7"/>
        <v>0</v>
      </c>
      <c r="K101" s="366">
        <f t="shared" si="7"/>
        <v>2783</v>
      </c>
      <c r="L101" s="366">
        <f t="shared" si="7"/>
        <v>88501</v>
      </c>
      <c r="M101" s="366">
        <f t="shared" si="7"/>
        <v>0</v>
      </c>
      <c r="N101" s="366">
        <f t="shared" si="7"/>
        <v>2783</v>
      </c>
      <c r="O101" s="277"/>
      <c r="P101" s="277"/>
      <c r="Q101" s="277"/>
      <c r="R101" s="253"/>
      <c r="S101" s="257"/>
      <c r="T101" s="257"/>
    </row>
    <row r="102" spans="1:20" ht="18.75">
      <c r="A102" s="254"/>
      <c r="B102" s="254"/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3"/>
      <c r="N102" s="253"/>
      <c r="P102" s="254"/>
      <c r="Q102" s="254"/>
      <c r="R102" s="253"/>
      <c r="S102" s="257"/>
      <c r="T102" s="257"/>
    </row>
    <row r="103" spans="1:20" ht="18.75">
      <c r="A103" s="244" t="s">
        <v>2674</v>
      </c>
      <c r="B103" s="244"/>
      <c r="C103" s="244"/>
      <c r="D103" s="245"/>
      <c r="E103" s="246"/>
      <c r="F103" s="246" t="s">
        <v>2448</v>
      </c>
      <c r="G103" s="348">
        <v>2333.35</v>
      </c>
      <c r="H103" s="246"/>
      <c r="I103" s="246"/>
      <c r="J103" s="246"/>
      <c r="K103" s="246"/>
      <c r="L103" s="246"/>
      <c r="M103" s="253"/>
      <c r="N103" s="253"/>
      <c r="P103" s="254"/>
      <c r="Q103" s="254"/>
      <c r="R103" s="253"/>
      <c r="S103" s="257"/>
      <c r="T103" s="257"/>
    </row>
    <row r="104" spans="1:20" ht="37.5" customHeight="1">
      <c r="A104" s="244"/>
      <c r="B104" s="245"/>
      <c r="C104" s="245"/>
      <c r="D104" s="245"/>
      <c r="E104" s="246"/>
      <c r="F104" s="246"/>
      <c r="G104" s="246"/>
      <c r="H104" s="246"/>
      <c r="I104" s="246"/>
      <c r="J104" s="246"/>
      <c r="K104" s="246"/>
      <c r="L104" s="278"/>
      <c r="M104" s="253"/>
      <c r="N104" s="253"/>
      <c r="P104" s="254"/>
      <c r="Q104" s="254"/>
      <c r="R104" s="253"/>
      <c r="S104" s="257"/>
      <c r="T104" s="257"/>
    </row>
    <row r="105" spans="1:20" ht="18.75">
      <c r="A105" s="279"/>
      <c r="B105" s="245"/>
      <c r="C105" s="245"/>
      <c r="D105" s="245"/>
      <c r="E105" s="246"/>
      <c r="F105" s="246"/>
      <c r="G105" s="246"/>
      <c r="H105" s="246"/>
      <c r="I105" s="246"/>
      <c r="J105" s="246"/>
      <c r="K105" s="246"/>
      <c r="L105" s="246"/>
      <c r="M105" s="253"/>
      <c r="N105" s="253"/>
      <c r="P105" s="254"/>
      <c r="Q105" s="254"/>
      <c r="R105" s="253"/>
      <c r="S105" s="257"/>
      <c r="T105" s="257"/>
    </row>
    <row r="106" spans="1:20" ht="18.75">
      <c r="A106" s="253"/>
      <c r="B106" s="253"/>
      <c r="C106" s="253"/>
      <c r="D106" s="253"/>
      <c r="E106" s="253"/>
      <c r="F106" s="253"/>
      <c r="G106" s="253"/>
      <c r="H106" s="253"/>
      <c r="I106" s="253"/>
      <c r="J106" s="253"/>
      <c r="K106" s="253"/>
      <c r="L106" s="253"/>
      <c r="M106" s="253"/>
      <c r="N106" s="253"/>
      <c r="P106" s="254"/>
      <c r="Q106" s="254"/>
      <c r="R106" s="253"/>
      <c r="S106" s="257"/>
      <c r="T106" s="257"/>
    </row>
    <row r="107" spans="1:20" ht="18.75">
      <c r="A107" s="459" t="s">
        <v>2485</v>
      </c>
      <c r="B107" s="460"/>
      <c r="C107" s="460"/>
      <c r="D107" s="461"/>
      <c r="E107" s="280" t="s">
        <v>2460</v>
      </c>
      <c r="F107" s="280" t="s">
        <v>46</v>
      </c>
      <c r="G107" s="281" t="s">
        <v>2486</v>
      </c>
      <c r="J107" s="253"/>
      <c r="K107" s="253"/>
      <c r="L107" s="253"/>
      <c r="M107" s="253"/>
      <c r="N107" s="253"/>
      <c r="P107" s="254"/>
      <c r="Q107" s="254"/>
      <c r="R107" s="253"/>
      <c r="S107" s="257"/>
      <c r="T107" s="257"/>
    </row>
    <row r="108" spans="1:20" ht="18.75">
      <c r="A108" s="458" t="s">
        <v>2487</v>
      </c>
      <c r="B108" s="458"/>
      <c r="C108" s="458"/>
      <c r="D108" s="458"/>
      <c r="E108" s="280"/>
      <c r="F108" s="280"/>
      <c r="G108" s="256">
        <f t="shared" ref="G108:G116" si="8">IF(E108=0,0,F108/E108)</f>
        <v>0</v>
      </c>
      <c r="J108" s="253"/>
      <c r="K108" s="253"/>
      <c r="L108" s="253"/>
      <c r="M108" s="253"/>
      <c r="N108" s="253"/>
      <c r="P108" s="254"/>
      <c r="Q108" s="254"/>
      <c r="R108" s="253"/>
      <c r="S108" s="257"/>
      <c r="T108" s="257"/>
    </row>
    <row r="109" spans="1:20" ht="18.75">
      <c r="A109" s="458" t="s">
        <v>2488</v>
      </c>
      <c r="B109" s="458"/>
      <c r="C109" s="458"/>
      <c r="D109" s="458"/>
      <c r="E109" s="282"/>
      <c r="F109" s="282"/>
      <c r="G109" s="256">
        <f t="shared" si="8"/>
        <v>0</v>
      </c>
      <c r="J109" s="253"/>
      <c r="K109" s="253"/>
      <c r="L109" s="253"/>
      <c r="M109" s="253"/>
      <c r="N109" s="253"/>
      <c r="P109" s="254"/>
      <c r="Q109" s="254"/>
      <c r="R109" s="253"/>
      <c r="S109" s="257"/>
      <c r="T109" s="257"/>
    </row>
    <row r="110" spans="1:20" ht="18.75">
      <c r="A110" s="458" t="s">
        <v>2489</v>
      </c>
      <c r="B110" s="458"/>
      <c r="C110" s="458"/>
      <c r="D110" s="458"/>
      <c r="E110" s="283"/>
      <c r="F110" s="283"/>
      <c r="G110" s="256">
        <f t="shared" si="8"/>
        <v>0</v>
      </c>
      <c r="J110" s="253"/>
      <c r="K110" s="253"/>
      <c r="L110" s="253"/>
      <c r="M110" s="253"/>
      <c r="N110" s="253"/>
      <c r="P110" s="254"/>
      <c r="Q110" s="254"/>
      <c r="R110" s="253"/>
      <c r="S110" s="257"/>
      <c r="T110" s="257"/>
    </row>
    <row r="111" spans="1:20" ht="18.75">
      <c r="A111" s="458" t="s">
        <v>2490</v>
      </c>
      <c r="B111" s="458"/>
      <c r="C111" s="458"/>
      <c r="D111" s="458"/>
      <c r="E111" s="283"/>
      <c r="F111" s="283"/>
      <c r="G111" s="256">
        <f t="shared" si="8"/>
        <v>0</v>
      </c>
      <c r="J111" s="253"/>
      <c r="K111" s="253"/>
      <c r="L111" s="253"/>
      <c r="M111" s="253"/>
      <c r="N111" s="253"/>
      <c r="P111" s="254"/>
      <c r="Q111" s="254"/>
      <c r="R111" s="253"/>
      <c r="S111" s="257"/>
      <c r="T111" s="257"/>
    </row>
    <row r="112" spans="1:20" ht="18.75">
      <c r="A112" s="458" t="s">
        <v>2491</v>
      </c>
      <c r="B112" s="458"/>
      <c r="C112" s="458"/>
      <c r="D112" s="458"/>
      <c r="E112" s="283"/>
      <c r="F112" s="283"/>
      <c r="G112" s="256">
        <f t="shared" si="8"/>
        <v>0</v>
      </c>
      <c r="J112" s="253"/>
      <c r="K112" s="253"/>
      <c r="L112" s="253"/>
      <c r="M112" s="253"/>
      <c r="N112" s="253"/>
      <c r="P112" s="254"/>
      <c r="Q112" s="254"/>
      <c r="R112" s="253"/>
      <c r="S112" s="257"/>
      <c r="T112" s="257"/>
    </row>
    <row r="113" spans="1:20" ht="18.75">
      <c r="A113" s="458" t="s">
        <v>2492</v>
      </c>
      <c r="B113" s="458"/>
      <c r="C113" s="458"/>
      <c r="D113" s="458"/>
      <c r="E113" s="283"/>
      <c r="F113" s="283"/>
      <c r="G113" s="256">
        <f t="shared" si="8"/>
        <v>0</v>
      </c>
      <c r="J113" s="253"/>
      <c r="K113" s="253"/>
      <c r="L113" s="253"/>
      <c r="M113" s="253"/>
      <c r="N113" s="253"/>
      <c r="P113" s="254"/>
      <c r="Q113" s="254"/>
      <c r="R113" s="253"/>
      <c r="S113" s="257"/>
      <c r="T113" s="257"/>
    </row>
    <row r="114" spans="1:20" ht="18.75">
      <c r="A114" s="458" t="s">
        <v>2493</v>
      </c>
      <c r="B114" s="458"/>
      <c r="C114" s="458"/>
      <c r="D114" s="458"/>
      <c r="E114" s="283"/>
      <c r="F114" s="283"/>
      <c r="G114" s="256">
        <f t="shared" si="8"/>
        <v>0</v>
      </c>
      <c r="J114" s="253"/>
      <c r="K114" s="253"/>
      <c r="L114" s="253"/>
      <c r="M114" s="253"/>
      <c r="N114" s="253"/>
      <c r="P114" s="254"/>
      <c r="Q114" s="254"/>
      <c r="R114" s="253"/>
      <c r="S114" s="257"/>
      <c r="T114" s="257"/>
    </row>
    <row r="115" spans="1:20" ht="18.75">
      <c r="A115" s="458" t="s">
        <v>2494</v>
      </c>
      <c r="B115" s="458"/>
      <c r="C115" s="458"/>
      <c r="D115" s="458"/>
      <c r="E115" s="283"/>
      <c r="F115" s="283"/>
      <c r="G115" s="256">
        <f t="shared" si="8"/>
        <v>0</v>
      </c>
      <c r="J115" s="253"/>
      <c r="K115" s="253"/>
      <c r="L115" s="253"/>
      <c r="M115" s="253"/>
      <c r="N115" s="253"/>
      <c r="P115" s="254"/>
      <c r="Q115" s="254"/>
      <c r="R115" s="253"/>
      <c r="S115" s="257"/>
      <c r="T115" s="257"/>
    </row>
    <row r="116" spans="1:20" ht="18.75">
      <c r="A116" s="458" t="s">
        <v>2495</v>
      </c>
      <c r="B116" s="458"/>
      <c r="C116" s="458"/>
      <c r="D116" s="458"/>
      <c r="E116" s="283"/>
      <c r="F116" s="283"/>
      <c r="G116" s="256">
        <f t="shared" si="8"/>
        <v>0</v>
      </c>
      <c r="J116" s="253"/>
      <c r="K116" s="253"/>
      <c r="L116" s="253"/>
      <c r="M116" s="253"/>
      <c r="N116" s="253"/>
      <c r="P116" s="254"/>
      <c r="Q116" s="254"/>
      <c r="R116" s="253"/>
      <c r="S116" s="257"/>
      <c r="T116" s="257"/>
    </row>
    <row r="117" spans="1:20" ht="18.75">
      <c r="A117" s="458" t="s">
        <v>2496</v>
      </c>
      <c r="B117" s="458"/>
      <c r="C117" s="458"/>
      <c r="D117" s="458"/>
      <c r="E117" s="284" t="s">
        <v>2412</v>
      </c>
      <c r="F117" s="218"/>
      <c r="G117" s="284" t="s">
        <v>2412</v>
      </c>
      <c r="J117" s="253"/>
      <c r="K117" s="253"/>
      <c r="L117" s="253"/>
      <c r="M117" s="253"/>
      <c r="N117" s="253"/>
      <c r="P117" s="254"/>
      <c r="Q117" s="254"/>
      <c r="R117" s="253"/>
      <c r="S117" s="257"/>
      <c r="T117" s="257"/>
    </row>
    <row r="118" spans="1:20" ht="21.75" customHeight="1">
      <c r="A118" s="458" t="s">
        <v>2497</v>
      </c>
      <c r="B118" s="458"/>
      <c r="C118" s="458"/>
      <c r="D118" s="458"/>
      <c r="E118" s="284" t="s">
        <v>2412</v>
      </c>
      <c r="F118" s="218"/>
      <c r="G118" s="284" t="s">
        <v>2412</v>
      </c>
      <c r="J118" s="253"/>
      <c r="K118" s="253"/>
      <c r="L118" s="253"/>
      <c r="M118" s="253"/>
      <c r="N118" s="253"/>
      <c r="P118" s="254"/>
      <c r="Q118" s="254"/>
      <c r="R118" s="253"/>
      <c r="S118" s="257"/>
      <c r="T118" s="257"/>
    </row>
    <row r="119" spans="1:20" ht="36.75" customHeight="1">
      <c r="A119" s="458" t="s">
        <v>2498</v>
      </c>
      <c r="B119" s="458"/>
      <c r="C119" s="458"/>
      <c r="D119" s="458"/>
      <c r="E119" s="284" t="s">
        <v>2412</v>
      </c>
      <c r="F119" s="218"/>
      <c r="G119" s="284" t="s">
        <v>2412</v>
      </c>
      <c r="J119" s="253"/>
      <c r="K119" s="253"/>
      <c r="L119" s="253"/>
      <c r="M119" s="253"/>
      <c r="N119" s="253"/>
      <c r="P119" s="254"/>
      <c r="Q119" s="254"/>
      <c r="R119" s="253"/>
      <c r="S119" s="257"/>
      <c r="T119" s="257"/>
    </row>
    <row r="120" spans="1:20" ht="19.5" thickBot="1">
      <c r="A120" s="285"/>
      <c r="B120" s="249"/>
      <c r="C120" s="253"/>
      <c r="D120" s="249"/>
      <c r="E120" s="253"/>
      <c r="F120" s="253"/>
      <c r="G120" s="253"/>
      <c r="J120" s="253"/>
      <c r="K120" s="253"/>
      <c r="L120" s="253"/>
      <c r="M120" s="253"/>
      <c r="N120" s="253"/>
      <c r="P120" s="254"/>
      <c r="Q120" s="254"/>
      <c r="R120" s="253"/>
      <c r="S120" s="257"/>
      <c r="T120" s="257"/>
    </row>
    <row r="121" spans="1:20" ht="18.75" customHeight="1">
      <c r="A121" s="472"/>
      <c r="B121" s="473"/>
      <c r="C121" s="473"/>
      <c r="D121" s="474"/>
      <c r="E121" s="478"/>
      <c r="F121" s="480" t="s">
        <v>2499</v>
      </c>
      <c r="G121" s="481"/>
      <c r="J121" s="253"/>
      <c r="L121" s="253"/>
      <c r="M121" s="253"/>
      <c r="N121" s="253"/>
      <c r="P121" s="254"/>
      <c r="Q121" s="254"/>
      <c r="R121" s="253"/>
      <c r="S121" s="257"/>
      <c r="T121" s="257"/>
    </row>
    <row r="122" spans="1:20" ht="45" customHeight="1">
      <c r="A122" s="475"/>
      <c r="B122" s="476"/>
      <c r="C122" s="476"/>
      <c r="D122" s="477"/>
      <c r="E122" s="479"/>
      <c r="F122" s="283" t="s">
        <v>2401</v>
      </c>
      <c r="G122" s="286" t="s">
        <v>2500</v>
      </c>
      <c r="J122" s="253"/>
      <c r="L122" s="253"/>
      <c r="M122" s="253"/>
      <c r="N122" s="253"/>
      <c r="P122" s="254"/>
      <c r="Q122" s="254"/>
      <c r="R122" s="253"/>
      <c r="S122" s="257"/>
      <c r="T122" s="257"/>
    </row>
    <row r="123" spans="1:20" ht="18.75" customHeight="1">
      <c r="A123" s="462" t="s">
        <v>2501</v>
      </c>
      <c r="B123" s="463"/>
      <c r="C123" s="463"/>
      <c r="D123" s="464"/>
      <c r="E123" s="218" t="s">
        <v>2412</v>
      </c>
      <c r="F123" s="218"/>
      <c r="G123" s="219"/>
      <c r="J123" s="253"/>
      <c r="L123" s="253"/>
      <c r="M123" s="253"/>
      <c r="N123" s="253"/>
      <c r="P123" s="254"/>
      <c r="Q123" s="254"/>
      <c r="R123" s="253"/>
      <c r="S123" s="257"/>
      <c r="T123" s="257"/>
    </row>
    <row r="124" spans="1:20" ht="18.75" customHeight="1">
      <c r="A124" s="462" t="s">
        <v>2502</v>
      </c>
      <c r="B124" s="463"/>
      <c r="C124" s="463"/>
      <c r="D124" s="464"/>
      <c r="E124" s="218" t="s">
        <v>2412</v>
      </c>
      <c r="F124" s="218"/>
      <c r="G124" s="219"/>
      <c r="J124" s="253"/>
      <c r="L124" s="253"/>
      <c r="M124" s="253"/>
      <c r="N124" s="253"/>
      <c r="P124" s="254"/>
      <c r="Q124" s="254"/>
      <c r="R124" s="188"/>
    </row>
    <row r="125" spans="1:20" ht="26.25" customHeight="1" thickBot="1">
      <c r="A125" s="462" t="s">
        <v>2503</v>
      </c>
      <c r="B125" s="463"/>
      <c r="C125" s="463"/>
      <c r="D125" s="464"/>
      <c r="E125" s="221" t="s">
        <v>2412</v>
      </c>
      <c r="F125" s="221"/>
      <c r="G125" s="222"/>
      <c r="J125" s="253"/>
      <c r="L125" s="253"/>
      <c r="M125" s="253"/>
      <c r="N125" s="253"/>
      <c r="P125" s="254"/>
      <c r="Q125" s="254"/>
      <c r="R125" s="188"/>
    </row>
    <row r="126" spans="1:20" ht="18.75" customHeight="1">
      <c r="A126" s="253"/>
      <c r="B126" s="253"/>
      <c r="C126" s="253"/>
      <c r="D126" s="253"/>
      <c r="E126" s="253"/>
      <c r="F126" s="253"/>
      <c r="G126" s="253"/>
      <c r="H126" s="253"/>
      <c r="I126" s="253"/>
      <c r="J126" s="253"/>
      <c r="K126" s="253"/>
      <c r="L126" s="253"/>
      <c r="M126" s="253"/>
      <c r="N126" s="253"/>
      <c r="P126" s="254"/>
      <c r="Q126" s="254"/>
    </row>
    <row r="127" spans="1:20" ht="18.75" customHeight="1">
      <c r="A127" s="253"/>
      <c r="B127" s="253"/>
      <c r="C127" s="253"/>
      <c r="D127" s="253"/>
      <c r="E127" s="253"/>
      <c r="F127" s="253"/>
      <c r="G127" s="253"/>
      <c r="H127" s="253"/>
      <c r="I127" s="253"/>
      <c r="J127" s="253"/>
      <c r="K127" s="253"/>
      <c r="L127" s="253"/>
      <c r="M127" s="253"/>
      <c r="N127" s="253"/>
    </row>
    <row r="128" spans="1:20" ht="18.75">
      <c r="A128" s="287" t="s">
        <v>2504</v>
      </c>
      <c r="B128" s="287"/>
      <c r="C128" s="287"/>
      <c r="D128" s="287"/>
      <c r="E128" s="287"/>
      <c r="F128" s="287"/>
      <c r="G128" s="287"/>
      <c r="H128" s="287"/>
      <c r="I128" s="287"/>
      <c r="J128" s="287"/>
      <c r="K128" s="287"/>
      <c r="L128" s="253"/>
      <c r="M128" s="253"/>
      <c r="N128" s="253"/>
    </row>
    <row r="129" spans="1:18" ht="43.5" customHeight="1">
      <c r="A129" s="465" t="s">
        <v>2505</v>
      </c>
      <c r="B129" s="467" t="s">
        <v>2506</v>
      </c>
      <c r="C129" s="468"/>
      <c r="D129" s="467" t="s">
        <v>2507</v>
      </c>
      <c r="E129" s="469"/>
      <c r="F129" s="469"/>
      <c r="G129" s="469"/>
      <c r="H129" s="468"/>
      <c r="I129" s="470" t="s">
        <v>2508</v>
      </c>
      <c r="J129" s="470" t="s">
        <v>2509</v>
      </c>
      <c r="K129" s="483" t="s">
        <v>2510</v>
      </c>
      <c r="L129" s="253"/>
      <c r="M129" s="253"/>
      <c r="N129" s="253"/>
    </row>
    <row r="130" spans="1:18" ht="110.25" customHeight="1">
      <c r="A130" s="466"/>
      <c r="B130" s="288" t="s">
        <v>2511</v>
      </c>
      <c r="C130" s="289" t="s">
        <v>2512</v>
      </c>
      <c r="D130" s="290" t="s">
        <v>2513</v>
      </c>
      <c r="E130" s="291" t="s">
        <v>2514</v>
      </c>
      <c r="F130" s="290" t="s">
        <v>2515</v>
      </c>
      <c r="G130" s="292" t="s">
        <v>2516</v>
      </c>
      <c r="H130" s="290" t="s">
        <v>2517</v>
      </c>
      <c r="I130" s="471"/>
      <c r="J130" s="471"/>
      <c r="K130" s="484"/>
    </row>
    <row r="131" spans="1:18" ht="18.75">
      <c r="A131" s="134">
        <v>1</v>
      </c>
      <c r="B131" s="135">
        <v>2</v>
      </c>
      <c r="C131" s="135">
        <v>3</v>
      </c>
      <c r="D131" s="135">
        <v>4</v>
      </c>
      <c r="E131" s="135">
        <v>5</v>
      </c>
      <c r="F131" s="135">
        <v>6</v>
      </c>
      <c r="G131" s="135">
        <v>7</v>
      </c>
      <c r="H131" s="135">
        <v>8</v>
      </c>
      <c r="I131" s="135">
        <v>9</v>
      </c>
      <c r="J131" s="135">
        <v>10</v>
      </c>
      <c r="K131" s="135">
        <v>11</v>
      </c>
      <c r="P131" s="254"/>
      <c r="Q131" s="293"/>
    </row>
    <row r="132" spans="1:18" ht="18.75">
      <c r="A132" s="294" t="s">
        <v>1393</v>
      </c>
      <c r="B132" s="288"/>
      <c r="C132" s="289"/>
      <c r="D132" s="290"/>
      <c r="E132" s="295"/>
      <c r="F132" s="290"/>
      <c r="G132" s="292"/>
      <c r="H132" s="290"/>
      <c r="I132" s="296"/>
      <c r="J132" s="296"/>
      <c r="K132" s="297"/>
      <c r="P132" s="254"/>
      <c r="Q132" s="293"/>
      <c r="R132" s="188"/>
    </row>
    <row r="133" spans="1:18" ht="18.75">
      <c r="A133" s="294"/>
      <c r="B133" s="298"/>
      <c r="C133" s="298"/>
      <c r="D133" s="51"/>
      <c r="E133" s="51"/>
      <c r="F133" s="51"/>
      <c r="G133" s="51"/>
      <c r="H133" s="51"/>
      <c r="I133" s="51"/>
      <c r="J133" s="298"/>
      <c r="K133" s="298"/>
      <c r="P133" s="254"/>
      <c r="Q133" s="293"/>
      <c r="R133" s="188"/>
    </row>
    <row r="134" spans="1:18" ht="15.75" customHeight="1">
      <c r="A134" s="299"/>
      <c r="B134" s="254"/>
      <c r="C134" s="254"/>
      <c r="D134" s="243"/>
      <c r="E134" s="243"/>
      <c r="F134" s="243"/>
      <c r="G134" s="243"/>
      <c r="H134" s="243"/>
      <c r="I134" s="243"/>
      <c r="J134" s="254"/>
      <c r="K134" s="254"/>
      <c r="L134" s="254"/>
      <c r="M134" s="254"/>
      <c r="N134" s="293"/>
      <c r="P134" s="254"/>
      <c r="Q134" s="293"/>
      <c r="R134" s="188"/>
    </row>
    <row r="135" spans="1:18" ht="15.75" customHeight="1">
      <c r="A135" s="299"/>
      <c r="B135" s="254"/>
      <c r="C135" s="254"/>
      <c r="D135" s="243"/>
      <c r="E135" s="243"/>
      <c r="F135" s="243"/>
      <c r="G135" s="243"/>
      <c r="H135" s="243"/>
      <c r="I135" s="243"/>
      <c r="J135" s="254"/>
      <c r="K135" s="254"/>
      <c r="L135" s="254"/>
      <c r="M135" s="254"/>
      <c r="N135" s="293"/>
      <c r="P135" s="254"/>
      <c r="Q135" s="293"/>
      <c r="R135" s="188"/>
    </row>
    <row r="136" spans="1:18" ht="15.75" customHeight="1">
      <c r="A136" s="299"/>
      <c r="B136" s="254"/>
      <c r="C136" s="254"/>
      <c r="D136" s="243"/>
      <c r="E136" s="243"/>
      <c r="F136" s="243"/>
      <c r="G136" s="243"/>
      <c r="H136" s="243"/>
      <c r="I136" s="243"/>
      <c r="J136" s="254"/>
      <c r="K136" s="254"/>
      <c r="L136" s="254"/>
      <c r="M136" s="254"/>
      <c r="N136" s="293"/>
      <c r="P136" s="254"/>
      <c r="Q136" s="293"/>
      <c r="R136" s="188"/>
    </row>
    <row r="137" spans="1:18" ht="70.5" customHeight="1">
      <c r="A137" s="485" t="s">
        <v>2518</v>
      </c>
      <c r="B137" s="486"/>
      <c r="C137" s="487"/>
      <c r="D137" s="488" t="s">
        <v>2519</v>
      </c>
      <c r="E137" s="489"/>
      <c r="F137" s="490"/>
      <c r="G137" s="243"/>
      <c r="H137" s="243"/>
      <c r="I137" s="243"/>
      <c r="J137" s="254"/>
      <c r="K137" s="254"/>
      <c r="L137" s="254"/>
      <c r="M137" s="254"/>
      <c r="N137" s="293"/>
      <c r="P137" s="254"/>
      <c r="Q137" s="293"/>
      <c r="R137" s="188"/>
    </row>
    <row r="138" spans="1:18" ht="18.75">
      <c r="A138" s="135">
        <v>12</v>
      </c>
      <c r="B138" s="135">
        <v>13</v>
      </c>
      <c r="C138" s="135">
        <v>14</v>
      </c>
      <c r="D138" s="135">
        <v>15</v>
      </c>
      <c r="E138" s="135">
        <v>16</v>
      </c>
      <c r="F138" s="135">
        <v>17</v>
      </c>
      <c r="G138" s="243"/>
      <c r="H138" s="243"/>
      <c r="I138" s="243"/>
      <c r="J138" s="254"/>
      <c r="K138" s="254"/>
      <c r="L138" s="254"/>
      <c r="M138" s="254"/>
      <c r="N138" s="293"/>
      <c r="P138" s="254"/>
      <c r="Q138" s="293"/>
      <c r="R138" s="188"/>
    </row>
    <row r="139" spans="1:18" ht="31.5">
      <c r="A139" s="289" t="s">
        <v>2460</v>
      </c>
      <c r="B139" s="289" t="s">
        <v>46</v>
      </c>
      <c r="C139" s="288" t="s">
        <v>2470</v>
      </c>
      <c r="D139" s="289" t="s">
        <v>2460</v>
      </c>
      <c r="E139" s="289" t="s">
        <v>46</v>
      </c>
      <c r="F139" s="288" t="s">
        <v>2470</v>
      </c>
      <c r="G139" s="243"/>
      <c r="H139" s="243"/>
      <c r="I139" s="243"/>
      <c r="J139" s="254"/>
      <c r="K139" s="254"/>
      <c r="L139" s="254"/>
      <c r="M139" s="254"/>
      <c r="N139" s="293"/>
      <c r="P139" s="254"/>
      <c r="Q139" s="293"/>
      <c r="R139" s="188"/>
    </row>
    <row r="140" spans="1:18" ht="18.75">
      <c r="A140" s="289"/>
      <c r="B140" s="289"/>
      <c r="C140" s="300">
        <f>IF(A140=0,0,B140/A140)</f>
        <v>0</v>
      </c>
      <c r="D140" s="298"/>
      <c r="E140" s="298"/>
      <c r="F140" s="300">
        <f>IF(D140=0,0,E140/D140)</f>
        <v>0</v>
      </c>
      <c r="G140" s="243"/>
      <c r="H140" s="243"/>
      <c r="I140" s="243"/>
      <c r="J140" s="254"/>
      <c r="K140" s="254"/>
      <c r="L140" s="254"/>
      <c r="M140" s="254"/>
      <c r="N140" s="293"/>
      <c r="P140" s="254"/>
      <c r="Q140" s="293"/>
      <c r="R140" s="188"/>
    </row>
    <row r="141" spans="1:18" ht="18.75">
      <c r="A141" s="298"/>
      <c r="B141" s="298"/>
      <c r="C141" s="300">
        <f>IF(A141=0,0,B141/A141)</f>
        <v>0</v>
      </c>
      <c r="D141" s="298"/>
      <c r="E141" s="298"/>
      <c r="F141" s="300">
        <f>IF(D141=0,0,E141/D141)</f>
        <v>0</v>
      </c>
      <c r="G141" s="243"/>
      <c r="H141" s="243"/>
      <c r="I141" s="243"/>
      <c r="J141" s="254"/>
      <c r="K141" s="254"/>
      <c r="L141" s="254"/>
      <c r="M141" s="254"/>
      <c r="N141" s="293"/>
      <c r="P141" s="254"/>
      <c r="Q141" s="293"/>
      <c r="R141" s="188"/>
    </row>
    <row r="142" spans="1:18" ht="18.75">
      <c r="A142" s="299"/>
      <c r="B142" s="254"/>
      <c r="C142" s="254"/>
      <c r="D142" s="243"/>
      <c r="E142" s="243"/>
      <c r="F142" s="243"/>
      <c r="G142" s="243"/>
      <c r="H142" s="243"/>
      <c r="I142" s="243"/>
      <c r="J142" s="254"/>
      <c r="K142" s="254"/>
      <c r="L142" s="254"/>
      <c r="M142" s="254"/>
      <c r="N142" s="293"/>
      <c r="P142" s="254"/>
      <c r="Q142" s="293"/>
      <c r="R142" s="188"/>
    </row>
    <row r="143" spans="1:18" ht="18.75">
      <c r="A143" s="193"/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  <c r="M143" s="188"/>
      <c r="N143" s="188"/>
      <c r="P143" s="188"/>
      <c r="Q143" s="188"/>
      <c r="R143" s="188"/>
    </row>
    <row r="144" spans="1:18" ht="19.5" thickBot="1">
      <c r="A144" s="213" t="s">
        <v>2520</v>
      </c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  <c r="M144" s="188"/>
      <c r="N144" s="188"/>
      <c r="P144" s="188"/>
      <c r="Q144" s="188"/>
      <c r="R144" s="188"/>
    </row>
    <row r="145" spans="1:18" ht="56.25" customHeight="1">
      <c r="A145" s="441" t="s">
        <v>2521</v>
      </c>
      <c r="B145" s="444" t="s">
        <v>2522</v>
      </c>
      <c r="C145" s="444"/>
      <c r="D145" s="491" t="s">
        <v>2523</v>
      </c>
      <c r="E145" s="491"/>
      <c r="F145" s="491"/>
      <c r="G145" s="491"/>
      <c r="H145" s="491"/>
      <c r="I145" s="492" t="s">
        <v>2524</v>
      </c>
      <c r="J145" s="492" t="s">
        <v>2525</v>
      </c>
      <c r="K145" s="494" t="s">
        <v>2470</v>
      </c>
      <c r="M145" s="253"/>
      <c r="N145" s="253"/>
      <c r="P145" s="188"/>
      <c r="Q145" s="188"/>
      <c r="R145" s="188"/>
    </row>
    <row r="146" spans="1:18" ht="75">
      <c r="A146" s="442"/>
      <c r="B146" s="218" t="s">
        <v>2511</v>
      </c>
      <c r="C146" s="218" t="s">
        <v>2512</v>
      </c>
      <c r="D146" s="218" t="s">
        <v>2513</v>
      </c>
      <c r="E146" s="136" t="s">
        <v>2514</v>
      </c>
      <c r="F146" s="218" t="s">
        <v>2515</v>
      </c>
      <c r="G146" s="218" t="s">
        <v>2516</v>
      </c>
      <c r="H146" s="218" t="s">
        <v>2517</v>
      </c>
      <c r="I146" s="493"/>
      <c r="J146" s="493"/>
      <c r="K146" s="495"/>
      <c r="L146" s="243"/>
      <c r="M146" s="253"/>
      <c r="N146" s="253"/>
      <c r="P146" s="188"/>
      <c r="Q146" s="188"/>
      <c r="R146" s="188"/>
    </row>
    <row r="147" spans="1:18" ht="38.25" thickBot="1">
      <c r="A147" s="301" t="s">
        <v>2526</v>
      </c>
      <c r="B147" s="221"/>
      <c r="C147" s="221"/>
      <c r="D147" s="221"/>
      <c r="E147" s="221"/>
      <c r="F147" s="221"/>
      <c r="G147" s="221"/>
      <c r="H147" s="221"/>
      <c r="I147" s="302"/>
      <c r="J147" s="302"/>
      <c r="K147" s="303">
        <f>IF(I147=0,0,J147/I147)</f>
        <v>0</v>
      </c>
      <c r="L147" s="253"/>
      <c r="M147" s="253"/>
      <c r="N147" s="253"/>
      <c r="P147" s="188"/>
      <c r="Q147" s="188"/>
      <c r="R147" s="188"/>
    </row>
    <row r="148" spans="1:18" ht="18.75">
      <c r="A148" s="193"/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P148" s="188"/>
      <c r="Q148" s="188"/>
      <c r="R148" s="188"/>
    </row>
    <row r="149" spans="1:18" ht="18.75">
      <c r="A149" s="213"/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P149" s="188"/>
      <c r="Q149" s="188"/>
      <c r="R149" s="188"/>
    </row>
    <row r="150" spans="1:18" ht="18.75" customHeight="1">
      <c r="A150" s="213" t="s">
        <v>2527</v>
      </c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P150" s="188"/>
      <c r="Q150" s="188"/>
      <c r="R150" s="188"/>
    </row>
    <row r="151" spans="1:18" ht="18.75" customHeight="1">
      <c r="A151" s="445"/>
      <c r="B151" s="445"/>
      <c r="C151" s="445"/>
      <c r="D151" s="445"/>
      <c r="E151" s="445"/>
      <c r="F151" s="304" t="s">
        <v>2528</v>
      </c>
      <c r="G151" s="251" t="s">
        <v>2529</v>
      </c>
      <c r="H151" s="251" t="s">
        <v>2425</v>
      </c>
      <c r="I151" s="251" t="s">
        <v>2530</v>
      </c>
      <c r="J151" s="253"/>
      <c r="K151" s="253"/>
      <c r="L151" s="253"/>
      <c r="M151" s="253"/>
      <c r="N151" s="253"/>
      <c r="P151" s="188"/>
      <c r="Q151" s="188"/>
      <c r="R151" s="188"/>
    </row>
    <row r="152" spans="1:18" ht="18.75">
      <c r="A152" s="423" t="s">
        <v>2531</v>
      </c>
      <c r="B152" s="423"/>
      <c r="C152" s="423"/>
      <c r="D152" s="423"/>
      <c r="E152" s="423"/>
      <c r="F152" s="349">
        <v>4925.00626947405</v>
      </c>
      <c r="G152" s="218"/>
      <c r="H152" s="218"/>
      <c r="I152" s="218"/>
      <c r="J152" s="253"/>
      <c r="K152" s="253"/>
      <c r="L152" s="253"/>
      <c r="M152" s="253"/>
      <c r="N152" s="253"/>
      <c r="P152" s="188"/>
      <c r="Q152" s="188"/>
      <c r="R152" s="188"/>
    </row>
    <row r="153" spans="1:18" ht="18.75" customHeight="1">
      <c r="A153" s="482" t="s">
        <v>2532</v>
      </c>
      <c r="B153" s="482"/>
      <c r="C153" s="482"/>
      <c r="D153" s="482"/>
      <c r="E153" s="482"/>
      <c r="F153" s="349">
        <v>90.819077410598666</v>
      </c>
      <c r="G153" s="218"/>
      <c r="H153" s="218"/>
      <c r="I153" s="218"/>
      <c r="J153" s="253"/>
      <c r="K153" s="253"/>
      <c r="L153" s="253"/>
      <c r="M153" s="253"/>
      <c r="N153" s="253"/>
      <c r="P153" s="188"/>
      <c r="Q153" s="188"/>
      <c r="R153" s="188"/>
    </row>
    <row r="154" spans="1:18" ht="18.75">
      <c r="A154" s="482" t="s">
        <v>2533</v>
      </c>
      <c r="B154" s="482"/>
      <c r="C154" s="482"/>
      <c r="D154" s="482"/>
      <c r="E154" s="482"/>
      <c r="F154" s="349">
        <v>1602.6886580336688</v>
      </c>
      <c r="G154" s="218"/>
      <c r="H154" s="218"/>
      <c r="I154" s="218"/>
      <c r="J154" s="253"/>
      <c r="K154" s="253"/>
      <c r="L154" s="253"/>
      <c r="M154" s="253"/>
      <c r="N154" s="253"/>
      <c r="P154" s="188"/>
      <c r="Q154" s="188"/>
      <c r="R154" s="188"/>
    </row>
    <row r="155" spans="1:18" ht="18.75">
      <c r="A155" s="423" t="s">
        <v>2534</v>
      </c>
      <c r="B155" s="423"/>
      <c r="C155" s="423"/>
      <c r="D155" s="423"/>
      <c r="E155" s="423"/>
      <c r="F155" s="349">
        <v>992.98615076964256</v>
      </c>
      <c r="G155" s="218"/>
      <c r="H155" s="218"/>
      <c r="I155" s="218"/>
      <c r="J155" s="253"/>
      <c r="K155" s="253"/>
      <c r="L155" s="253"/>
      <c r="M155" s="253"/>
      <c r="N155" s="253"/>
      <c r="P155" s="188"/>
      <c r="Q155" s="188"/>
      <c r="R155" s="188"/>
    </row>
    <row r="156" spans="1:18" ht="18.75">
      <c r="A156" s="482" t="s">
        <v>2535</v>
      </c>
      <c r="B156" s="482"/>
      <c r="C156" s="482"/>
      <c r="D156" s="482"/>
      <c r="E156" s="482"/>
      <c r="F156" s="349">
        <v>286.91870598313477</v>
      </c>
      <c r="G156" s="218"/>
      <c r="H156" s="218"/>
      <c r="I156" s="218"/>
      <c r="J156" s="253"/>
      <c r="K156" s="253"/>
      <c r="L156" s="253"/>
      <c r="M156" s="253"/>
      <c r="N156" s="253"/>
      <c r="P156" s="188"/>
      <c r="Q156" s="188"/>
      <c r="R156" s="188"/>
    </row>
    <row r="157" spans="1:18" ht="18.75">
      <c r="A157" s="423" t="s">
        <v>2536</v>
      </c>
      <c r="B157" s="423"/>
      <c r="C157" s="423"/>
      <c r="D157" s="423"/>
      <c r="E157" s="423"/>
      <c r="F157" s="349">
        <v>720.12356081540941</v>
      </c>
      <c r="G157" s="218"/>
      <c r="H157" s="218"/>
      <c r="I157" s="218"/>
      <c r="J157" s="253"/>
      <c r="K157" s="253"/>
      <c r="L157" s="253"/>
      <c r="M157" s="253"/>
      <c r="N157" s="253"/>
      <c r="P157" s="188"/>
      <c r="Q157" s="188"/>
      <c r="R157" s="188"/>
    </row>
    <row r="158" spans="1:18" ht="18.75">
      <c r="A158" s="482" t="s">
        <v>2537</v>
      </c>
      <c r="B158" s="482"/>
      <c r="C158" s="482"/>
      <c r="D158" s="482"/>
      <c r="E158" s="482"/>
      <c r="F158" s="349">
        <v>144.02471216308189</v>
      </c>
      <c r="G158" s="218"/>
      <c r="H158" s="218"/>
      <c r="I158" s="218"/>
      <c r="J158" s="253"/>
      <c r="K158" s="253"/>
      <c r="L158" s="253"/>
      <c r="M158" s="253"/>
      <c r="N158" s="253"/>
      <c r="P158" s="188"/>
      <c r="Q158" s="188"/>
      <c r="R158" s="188"/>
    </row>
    <row r="159" spans="1:18" ht="18.75">
      <c r="A159" s="423" t="s">
        <v>2538</v>
      </c>
      <c r="B159" s="423"/>
      <c r="C159" s="423"/>
      <c r="D159" s="423"/>
      <c r="E159" s="423"/>
      <c r="F159" s="349">
        <v>1538.11</v>
      </c>
      <c r="G159" s="218"/>
      <c r="H159" s="218"/>
      <c r="I159" s="218"/>
      <c r="J159" s="253"/>
      <c r="K159" s="253"/>
      <c r="L159" s="253"/>
      <c r="M159" s="253"/>
      <c r="N159" s="253"/>
      <c r="P159" s="188"/>
      <c r="Q159" s="188"/>
      <c r="R159" s="188"/>
    </row>
    <row r="160" spans="1:18" ht="18.75">
      <c r="A160" s="482" t="s">
        <v>2539</v>
      </c>
      <c r="B160" s="482"/>
      <c r="C160" s="482"/>
      <c r="D160" s="482"/>
      <c r="E160" s="482"/>
      <c r="F160" s="349">
        <v>461.43299999999994</v>
      </c>
      <c r="G160" s="218"/>
      <c r="H160" s="218"/>
      <c r="I160" s="218"/>
      <c r="J160" s="253"/>
      <c r="K160" s="253"/>
      <c r="L160" s="253"/>
      <c r="M160" s="253"/>
      <c r="N160" s="253"/>
      <c r="P160" s="188"/>
      <c r="Q160" s="188"/>
      <c r="R160" s="188"/>
    </row>
    <row r="161" spans="1:18" ht="21" customHeight="1">
      <c r="A161" s="423" t="s">
        <v>2540</v>
      </c>
      <c r="B161" s="423"/>
      <c r="C161" s="423"/>
      <c r="D161" s="423"/>
      <c r="E161" s="423"/>
      <c r="F161" s="349">
        <v>2462.6306088433257</v>
      </c>
      <c r="G161" s="218"/>
      <c r="H161" s="218"/>
      <c r="I161" s="218"/>
      <c r="J161" s="253"/>
      <c r="K161" s="253"/>
      <c r="L161" s="253"/>
      <c r="M161" s="253"/>
      <c r="N161" s="253"/>
      <c r="P161" s="188"/>
      <c r="Q161" s="188"/>
      <c r="R161" s="188"/>
    </row>
    <row r="162" spans="1:18" ht="15.75" customHeight="1">
      <c r="A162" s="482" t="s">
        <v>2541</v>
      </c>
      <c r="B162" s="482"/>
      <c r="C162" s="482"/>
      <c r="D162" s="482"/>
      <c r="E162" s="482"/>
      <c r="F162" s="349">
        <v>738.78918265299774</v>
      </c>
      <c r="G162" s="218"/>
      <c r="H162" s="218"/>
      <c r="I162" s="218"/>
      <c r="J162" s="253"/>
      <c r="K162" s="253"/>
      <c r="L162" s="253"/>
      <c r="M162" s="253"/>
      <c r="N162" s="253"/>
      <c r="P162" s="188"/>
      <c r="Q162" s="188"/>
      <c r="R162" s="188"/>
    </row>
    <row r="163" spans="1:18" ht="18.75">
      <c r="A163" s="423" t="s">
        <v>2542</v>
      </c>
      <c r="B163" s="423"/>
      <c r="C163" s="423"/>
      <c r="D163" s="423"/>
      <c r="E163" s="423"/>
      <c r="F163" s="51"/>
      <c r="G163" s="218"/>
      <c r="H163" s="218"/>
      <c r="I163" s="218"/>
      <c r="J163" s="253"/>
      <c r="K163" s="253"/>
      <c r="L163" s="253"/>
      <c r="M163" s="253"/>
      <c r="N163" s="253"/>
      <c r="P163" s="188"/>
      <c r="Q163" s="188"/>
      <c r="R163" s="188"/>
    </row>
    <row r="164" spans="1:18" ht="18.75" customHeight="1">
      <c r="A164" s="482" t="s">
        <v>2543</v>
      </c>
      <c r="B164" s="482"/>
      <c r="C164" s="482"/>
      <c r="D164" s="482"/>
      <c r="E164" s="482"/>
      <c r="F164" s="51"/>
      <c r="G164" s="218"/>
      <c r="H164" s="218"/>
      <c r="I164" s="218"/>
      <c r="J164" s="253"/>
      <c r="K164" s="253"/>
      <c r="L164" s="253"/>
      <c r="M164" s="253"/>
      <c r="N164" s="253"/>
      <c r="P164" s="188"/>
      <c r="Q164" s="188"/>
      <c r="R164" s="188"/>
    </row>
    <row r="165" spans="1:18" ht="28.5" customHeight="1">
      <c r="A165" s="213"/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R165" s="188"/>
    </row>
    <row r="166" spans="1:18" ht="31.5" customHeight="1" thickBot="1">
      <c r="A166" s="213" t="s">
        <v>2544</v>
      </c>
      <c r="B166" s="188"/>
      <c r="C166" s="188"/>
      <c r="D166" s="188"/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R166" s="188"/>
    </row>
    <row r="167" spans="1:18" ht="24.75" customHeight="1">
      <c r="A167" s="496"/>
      <c r="B167" s="478"/>
      <c r="C167" s="478"/>
      <c r="D167" s="478"/>
      <c r="E167" s="478"/>
      <c r="F167" s="401" t="s">
        <v>2545</v>
      </c>
      <c r="G167" s="401"/>
      <c r="H167" s="401"/>
      <c r="I167" s="401"/>
      <c r="J167" s="401"/>
      <c r="K167" s="497" t="s">
        <v>2546</v>
      </c>
      <c r="L167" s="497"/>
      <c r="M167" s="497" t="s">
        <v>2547</v>
      </c>
      <c r="N167" s="498"/>
      <c r="R167" s="188"/>
    </row>
    <row r="168" spans="1:18" ht="30" customHeight="1">
      <c r="A168" s="422" t="s">
        <v>2548</v>
      </c>
      <c r="B168" s="423"/>
      <c r="C168" s="423"/>
      <c r="D168" s="423"/>
      <c r="E168" s="423"/>
      <c r="F168" s="499"/>
      <c r="G168" s="499"/>
      <c r="H168" s="499"/>
      <c r="I168" s="499"/>
      <c r="J168" s="499"/>
      <c r="K168" s="479"/>
      <c r="L168" s="479"/>
      <c r="M168" s="500"/>
      <c r="N168" s="501"/>
      <c r="R168" s="188"/>
    </row>
    <row r="169" spans="1:18" ht="22.5" customHeight="1">
      <c r="A169" s="422" t="s">
        <v>2549</v>
      </c>
      <c r="B169" s="423"/>
      <c r="C169" s="423"/>
      <c r="D169" s="423"/>
      <c r="E169" s="423"/>
      <c r="F169" s="499" t="s">
        <v>2675</v>
      </c>
      <c r="G169" s="499"/>
      <c r="H169" s="499"/>
      <c r="I169" s="499"/>
      <c r="J169" s="499"/>
      <c r="K169" s="479" t="s">
        <v>2676</v>
      </c>
      <c r="L169" s="479"/>
      <c r="M169" s="500">
        <v>4169464.63</v>
      </c>
      <c r="N169" s="501"/>
      <c r="P169" s="188"/>
      <c r="Q169" s="188"/>
      <c r="R169" s="188"/>
    </row>
    <row r="170" spans="1:18" ht="72.75" customHeight="1">
      <c r="A170" s="422" t="s">
        <v>2550</v>
      </c>
      <c r="B170" s="423"/>
      <c r="C170" s="423"/>
      <c r="D170" s="423"/>
      <c r="E170" s="423"/>
      <c r="F170" s="499"/>
      <c r="G170" s="499"/>
      <c r="H170" s="499"/>
      <c r="I170" s="499"/>
      <c r="J170" s="499"/>
      <c r="K170" s="479"/>
      <c r="L170" s="479"/>
      <c r="M170" s="500"/>
      <c r="N170" s="501"/>
      <c r="P170" s="305"/>
      <c r="Q170" s="200"/>
      <c r="R170" s="188"/>
    </row>
    <row r="171" spans="1:18" ht="72.75" customHeight="1">
      <c r="A171" s="422"/>
      <c r="B171" s="423"/>
      <c r="C171" s="423"/>
      <c r="D171" s="423"/>
      <c r="E171" s="423"/>
      <c r="F171" s="422" t="s">
        <v>2677</v>
      </c>
      <c r="G171" s="423"/>
      <c r="H171" s="423"/>
      <c r="I171" s="423"/>
      <c r="J171" s="423"/>
      <c r="K171" s="479" t="s">
        <v>2678</v>
      </c>
      <c r="L171" s="479"/>
      <c r="M171" s="508">
        <v>193000</v>
      </c>
      <c r="N171" s="479"/>
      <c r="P171" s="305"/>
      <c r="Q171" s="200"/>
      <c r="R171" s="188"/>
    </row>
    <row r="172" spans="1:18" ht="72.75" customHeight="1">
      <c r="A172" s="422"/>
      <c r="B172" s="423"/>
      <c r="C172" s="423"/>
      <c r="D172" s="423"/>
      <c r="E172" s="423"/>
      <c r="F172" s="422" t="s">
        <v>2679</v>
      </c>
      <c r="G172" s="423"/>
      <c r="H172" s="423"/>
      <c r="I172" s="423"/>
      <c r="J172" s="423"/>
      <c r="K172" s="479" t="s">
        <v>2678</v>
      </c>
      <c r="L172" s="479"/>
      <c r="M172" s="508">
        <v>155000</v>
      </c>
      <c r="N172" s="479"/>
      <c r="P172" s="305"/>
      <c r="Q172" s="200"/>
      <c r="R172" s="188"/>
    </row>
    <row r="173" spans="1:18" ht="57" customHeight="1" thickBot="1">
      <c r="A173" s="502" t="s">
        <v>2551</v>
      </c>
      <c r="B173" s="503"/>
      <c r="C173" s="503"/>
      <c r="D173" s="503"/>
      <c r="E173" s="503"/>
      <c r="F173" s="504"/>
      <c r="G173" s="504"/>
      <c r="H173" s="504"/>
      <c r="I173" s="504"/>
      <c r="J173" s="504"/>
      <c r="K173" s="505"/>
      <c r="L173" s="505"/>
      <c r="M173" s="506"/>
      <c r="N173" s="507"/>
      <c r="P173" s="305"/>
      <c r="Q173" s="200"/>
      <c r="R173" s="188"/>
    </row>
    <row r="174" spans="1:18" ht="18.75">
      <c r="A174" s="213"/>
      <c r="B174" s="188"/>
      <c r="C174" s="188"/>
      <c r="D174" s="188"/>
      <c r="E174" s="188"/>
      <c r="F174" s="188"/>
      <c r="G174" s="188"/>
      <c r="H174" s="188"/>
      <c r="I174" s="188"/>
      <c r="J174" s="188"/>
      <c r="K174" s="188"/>
      <c r="L174" s="188"/>
      <c r="M174" s="188"/>
      <c r="N174" s="188"/>
      <c r="P174" s="305"/>
      <c r="Q174" s="200"/>
      <c r="R174" s="188"/>
    </row>
    <row r="175" spans="1:18" ht="18.75">
      <c r="A175" s="514" t="s">
        <v>2552</v>
      </c>
      <c r="B175" s="514"/>
      <c r="C175" s="514"/>
      <c r="D175" s="514"/>
      <c r="E175" s="514"/>
      <c r="F175" s="514"/>
      <c r="G175" s="305"/>
      <c r="H175" s="305"/>
      <c r="I175" s="305"/>
      <c r="J175" s="305"/>
      <c r="K175" s="305"/>
      <c r="L175" s="305"/>
      <c r="M175" s="305"/>
      <c r="N175" s="305"/>
      <c r="P175" s="188"/>
      <c r="Q175" s="188"/>
      <c r="R175" s="188"/>
    </row>
    <row r="176" spans="1:18" ht="19.5" thickBot="1">
      <c r="A176" s="306"/>
      <c r="B176" s="306"/>
      <c r="C176" s="306"/>
      <c r="D176" s="306"/>
      <c r="E176" s="306"/>
      <c r="F176" s="306"/>
      <c r="G176" s="306"/>
      <c r="H176" s="306"/>
      <c r="I176" s="305"/>
      <c r="J176" s="305"/>
      <c r="K176" s="305"/>
      <c r="L176" s="305"/>
      <c r="M176" s="305"/>
      <c r="N176" s="305"/>
      <c r="P176" s="188"/>
      <c r="Q176" s="188"/>
      <c r="R176" s="188"/>
    </row>
    <row r="177" spans="1:18" ht="48.75" customHeight="1">
      <c r="A177" s="515" t="s">
        <v>2553</v>
      </c>
      <c r="B177" s="516"/>
      <c r="C177" s="307" t="s">
        <v>2554</v>
      </c>
      <c r="D177" s="307" t="s">
        <v>2555</v>
      </c>
      <c r="E177" s="308" t="s">
        <v>2556</v>
      </c>
      <c r="F177" s="306"/>
      <c r="G177" s="306"/>
      <c r="H177" s="306"/>
      <c r="I177" s="305"/>
      <c r="J177" s="305"/>
      <c r="K177" s="305"/>
      <c r="L177" s="305"/>
      <c r="M177" s="305"/>
      <c r="N177" s="305"/>
      <c r="P177" s="188"/>
      <c r="Q177" s="188"/>
      <c r="R177" s="188"/>
    </row>
    <row r="178" spans="1:18" ht="18.75">
      <c r="A178" s="517" t="s">
        <v>2557</v>
      </c>
      <c r="B178" s="518"/>
      <c r="C178" s="309">
        <f>SUM(C180:C182)</f>
        <v>0</v>
      </c>
      <c r="D178" s="309">
        <f t="shared" ref="D178" si="9">SUM(D180:D182)</f>
        <v>0</v>
      </c>
      <c r="E178" s="310">
        <f>C178-D178</f>
        <v>0</v>
      </c>
      <c r="F178" s="306"/>
      <c r="G178" s="306"/>
      <c r="H178" s="306"/>
      <c r="I178" s="188"/>
      <c r="J178" s="188"/>
      <c r="K178" s="188"/>
      <c r="L178" s="188"/>
      <c r="M178" s="188"/>
      <c r="N178" s="188"/>
      <c r="P178" s="188"/>
      <c r="Q178" s="188"/>
      <c r="R178" s="188"/>
    </row>
    <row r="179" spans="1:18" ht="18.75">
      <c r="A179" s="519" t="s">
        <v>2558</v>
      </c>
      <c r="B179" s="520"/>
      <c r="C179" s="236"/>
      <c r="D179" s="205"/>
      <c r="E179" s="310"/>
      <c r="F179" s="306"/>
      <c r="G179" s="306"/>
      <c r="H179" s="306"/>
      <c r="I179" s="188"/>
      <c r="J179" s="188"/>
      <c r="K179" s="188"/>
      <c r="L179" s="188"/>
      <c r="M179" s="188"/>
      <c r="N179" s="188"/>
      <c r="P179" s="188"/>
      <c r="Q179" s="188"/>
      <c r="R179" s="188"/>
    </row>
    <row r="180" spans="1:18" ht="18.75">
      <c r="A180" s="517" t="s">
        <v>2559</v>
      </c>
      <c r="B180" s="518"/>
      <c r="C180" s="236"/>
      <c r="D180" s="205"/>
      <c r="E180" s="310">
        <f>C180-D180</f>
        <v>0</v>
      </c>
      <c r="F180" s="306"/>
      <c r="G180" s="306"/>
      <c r="H180" s="306"/>
      <c r="I180" s="188"/>
      <c r="J180" s="188"/>
      <c r="K180" s="188"/>
      <c r="L180" s="188"/>
      <c r="M180" s="188"/>
      <c r="N180" s="188"/>
      <c r="P180" s="188"/>
      <c r="Q180" s="188"/>
      <c r="R180" s="188"/>
    </row>
    <row r="181" spans="1:18" ht="18.75">
      <c r="A181" s="517" t="s">
        <v>2560</v>
      </c>
      <c r="B181" s="518"/>
      <c r="C181" s="236"/>
      <c r="D181" s="205"/>
      <c r="E181" s="310">
        <f>C181-D181</f>
        <v>0</v>
      </c>
      <c r="F181" s="306"/>
      <c r="G181" s="306"/>
      <c r="H181" s="306"/>
      <c r="I181" s="188"/>
      <c r="J181" s="188"/>
      <c r="K181" s="188"/>
      <c r="L181" s="188"/>
      <c r="M181" s="188"/>
      <c r="N181" s="188"/>
      <c r="P181" s="188"/>
      <c r="Q181" s="188"/>
      <c r="R181" s="188"/>
    </row>
    <row r="182" spans="1:18" ht="19.5" thickBot="1">
      <c r="A182" s="509"/>
      <c r="B182" s="510"/>
      <c r="C182" s="238"/>
      <c r="D182" s="210"/>
      <c r="E182" s="311">
        <f>C182-D182</f>
        <v>0</v>
      </c>
      <c r="F182" s="306"/>
      <c r="G182" s="306"/>
      <c r="H182" s="306"/>
      <c r="I182" s="188"/>
      <c r="J182" s="188"/>
      <c r="K182" s="188"/>
      <c r="L182" s="188"/>
      <c r="M182" s="188"/>
      <c r="N182" s="188"/>
      <c r="P182" s="312"/>
      <c r="Q182" s="312"/>
      <c r="R182" s="188"/>
    </row>
    <row r="183" spans="1:18" ht="24" customHeight="1">
      <c r="A183" s="193"/>
      <c r="B183" s="188"/>
      <c r="C183" s="188"/>
      <c r="D183" s="188"/>
      <c r="E183" s="188"/>
      <c r="F183" s="188"/>
      <c r="G183" s="188"/>
      <c r="H183" s="188"/>
      <c r="I183" s="188"/>
      <c r="J183" s="188"/>
      <c r="K183" s="188"/>
      <c r="L183" s="188"/>
      <c r="M183" s="188"/>
      <c r="N183" s="188"/>
      <c r="P183" s="312"/>
      <c r="Q183" s="312"/>
      <c r="R183" s="188"/>
    </row>
    <row r="184" spans="1:18" ht="21.75" customHeight="1">
      <c r="A184" s="313"/>
      <c r="B184" s="188"/>
      <c r="C184" s="188"/>
      <c r="D184" s="188"/>
      <c r="E184" s="188"/>
      <c r="F184" s="188"/>
      <c r="G184" s="188"/>
      <c r="H184" s="188"/>
      <c r="I184" s="188"/>
      <c r="J184" s="188"/>
      <c r="K184" s="188"/>
      <c r="L184" s="188"/>
      <c r="M184" s="188"/>
      <c r="N184" s="188"/>
      <c r="P184" s="312"/>
      <c r="Q184" s="312"/>
      <c r="R184" s="188"/>
    </row>
    <row r="185" spans="1:18" ht="21.75" customHeight="1" thickBot="1">
      <c r="A185" s="511" t="s">
        <v>2561</v>
      </c>
      <c r="B185" s="511"/>
      <c r="C185" s="511"/>
      <c r="D185" s="511"/>
      <c r="E185" s="511"/>
      <c r="F185" s="511"/>
      <c r="G185" s="511"/>
      <c r="H185" s="511"/>
      <c r="I185" s="511"/>
      <c r="J185" s="312"/>
      <c r="K185" s="188"/>
      <c r="L185" s="312"/>
      <c r="M185" s="312"/>
      <c r="N185" s="312"/>
      <c r="P185" s="312"/>
      <c r="Q185" s="312"/>
      <c r="R185" s="188"/>
    </row>
    <row r="186" spans="1:18" ht="31.5" customHeight="1">
      <c r="A186" s="512" t="s">
        <v>2553</v>
      </c>
      <c r="B186" s="380" t="s">
        <v>2562</v>
      </c>
      <c r="C186" s="380"/>
      <c r="D186" s="380" t="s">
        <v>2563</v>
      </c>
      <c r="E186" s="380"/>
      <c r="F186" s="380" t="s">
        <v>2564</v>
      </c>
      <c r="G186" s="380"/>
      <c r="H186" s="380" t="s">
        <v>2565</v>
      </c>
      <c r="I186" s="380"/>
      <c r="J186" s="533" t="s">
        <v>2446</v>
      </c>
      <c r="K186" s="188"/>
      <c r="L186" s="312"/>
      <c r="M186" s="312"/>
      <c r="N186" s="312"/>
      <c r="P186" s="312"/>
      <c r="Q186" s="312"/>
      <c r="R186" s="188"/>
    </row>
    <row r="187" spans="1:18" ht="39.75" customHeight="1">
      <c r="A187" s="513"/>
      <c r="B187" s="215" t="s">
        <v>2566</v>
      </c>
      <c r="C187" s="215" t="s">
        <v>2567</v>
      </c>
      <c r="D187" s="384"/>
      <c r="E187" s="384"/>
      <c r="F187" s="384"/>
      <c r="G187" s="384"/>
      <c r="H187" s="215" t="s">
        <v>2568</v>
      </c>
      <c r="I187" s="215" t="s">
        <v>2569</v>
      </c>
      <c r="J187" s="534"/>
      <c r="K187" s="188"/>
      <c r="L187" s="312"/>
      <c r="M187" s="312"/>
      <c r="N187" s="312"/>
      <c r="P187" s="312"/>
      <c r="Q187" s="312"/>
      <c r="R187" s="188"/>
    </row>
    <row r="188" spans="1:18" ht="18.75">
      <c r="A188" s="314"/>
      <c r="B188" s="250"/>
      <c r="C188" s="250"/>
      <c r="D188" s="250"/>
      <c r="E188" s="250"/>
      <c r="F188" s="250"/>
      <c r="G188" s="250"/>
      <c r="H188" s="250"/>
      <c r="I188" s="250"/>
      <c r="J188" s="216"/>
      <c r="K188" s="315"/>
      <c r="L188" s="312"/>
      <c r="M188" s="312"/>
      <c r="N188" s="312"/>
      <c r="P188" s="312"/>
      <c r="Q188" s="312"/>
      <c r="R188" s="188"/>
    </row>
    <row r="189" spans="1:18" ht="24.75" customHeight="1">
      <c r="A189" s="314"/>
      <c r="B189" s="250"/>
      <c r="C189" s="250"/>
      <c r="D189" s="250"/>
      <c r="E189" s="250"/>
      <c r="F189" s="250"/>
      <c r="G189" s="250"/>
      <c r="H189" s="250"/>
      <c r="I189" s="250"/>
      <c r="J189" s="216"/>
      <c r="K189" s="315"/>
      <c r="L189" s="312"/>
      <c r="M189" s="312"/>
      <c r="N189" s="312"/>
      <c r="P189" s="312"/>
      <c r="Q189" s="312"/>
      <c r="R189" s="188"/>
    </row>
    <row r="190" spans="1:18" ht="22.5" customHeight="1" thickBot="1">
      <c r="A190" s="316"/>
      <c r="B190" s="317"/>
      <c r="C190" s="317"/>
      <c r="D190" s="317"/>
      <c r="E190" s="317"/>
      <c r="F190" s="317"/>
      <c r="G190" s="317"/>
      <c r="H190" s="317"/>
      <c r="I190" s="317"/>
      <c r="J190" s="318"/>
      <c r="K190" s="315"/>
      <c r="L190" s="312"/>
      <c r="M190" s="312"/>
      <c r="N190" s="312"/>
      <c r="P190" s="188"/>
      <c r="Q190" s="188"/>
      <c r="R190" s="188"/>
    </row>
    <row r="191" spans="1:18" ht="25.5" customHeight="1">
      <c r="A191" s="319"/>
      <c r="B191" s="315"/>
      <c r="C191" s="315"/>
      <c r="D191" s="315"/>
      <c r="E191" s="315"/>
      <c r="F191" s="315"/>
      <c r="G191" s="315"/>
      <c r="H191" s="315"/>
      <c r="I191" s="315"/>
      <c r="J191" s="315"/>
      <c r="K191" s="315"/>
      <c r="L191" s="312"/>
      <c r="M191" s="312"/>
      <c r="N191" s="312"/>
      <c r="P191" s="188"/>
      <c r="Q191" s="188"/>
      <c r="R191" s="188"/>
    </row>
    <row r="192" spans="1:18" ht="25.5" customHeight="1" thickBot="1">
      <c r="A192" s="315"/>
      <c r="B192" s="315"/>
      <c r="C192" s="315"/>
      <c r="D192" s="315"/>
      <c r="E192" s="315"/>
      <c r="F192" s="315"/>
      <c r="G192" s="315"/>
      <c r="H192" s="315"/>
      <c r="I192" s="315"/>
      <c r="J192" s="315"/>
      <c r="K192" s="315"/>
      <c r="L192" s="312"/>
      <c r="M192" s="312"/>
      <c r="N192" s="312"/>
      <c r="P192" s="188"/>
      <c r="Q192" s="188"/>
      <c r="R192" s="188"/>
    </row>
    <row r="193" spans="1:18" ht="34.5" customHeight="1">
      <c r="A193" s="535" t="s">
        <v>2570</v>
      </c>
      <c r="B193" s="536"/>
      <c r="C193" s="536"/>
      <c r="D193" s="537">
        <f>IF(D195=0,0,D194/D195)</f>
        <v>6652697.3538461542</v>
      </c>
      <c r="E193" s="537"/>
      <c r="F193" s="538"/>
      <c r="G193" s="320"/>
      <c r="H193" s="320"/>
      <c r="I193" s="320"/>
      <c r="J193" s="320"/>
      <c r="K193" s="320"/>
      <c r="L193" s="320"/>
      <c r="M193" s="320"/>
      <c r="N193" s="320"/>
      <c r="P193" s="188"/>
      <c r="Q193" s="188"/>
      <c r="R193" s="321"/>
    </row>
    <row r="194" spans="1:18" ht="27.75" customHeight="1">
      <c r="A194" s="539" t="s">
        <v>2571</v>
      </c>
      <c r="B194" s="540"/>
      <c r="C194" s="540"/>
      <c r="D194" s="541">
        <v>1297275984</v>
      </c>
      <c r="E194" s="541"/>
      <c r="F194" s="542"/>
      <c r="G194" s="320"/>
      <c r="H194" s="320"/>
      <c r="I194" s="320"/>
      <c r="J194" s="320"/>
      <c r="K194" s="320"/>
      <c r="L194" s="320"/>
      <c r="M194" s="320"/>
      <c r="N194" s="320"/>
      <c r="P194" s="188"/>
      <c r="Q194" s="188"/>
    </row>
    <row r="195" spans="1:18" ht="29.25" customHeight="1" thickBot="1">
      <c r="A195" s="543" t="s">
        <v>2572</v>
      </c>
      <c r="B195" s="544"/>
      <c r="C195" s="544"/>
      <c r="D195" s="545">
        <v>195</v>
      </c>
      <c r="E195" s="545"/>
      <c r="F195" s="546"/>
      <c r="G195" s="320"/>
      <c r="H195" s="320"/>
      <c r="I195" s="320"/>
      <c r="J195" s="320"/>
      <c r="K195" s="320"/>
      <c r="L195" s="320"/>
      <c r="M195" s="320"/>
      <c r="N195" s="320"/>
      <c r="P195" s="188"/>
      <c r="Q195" s="188"/>
    </row>
    <row r="196" spans="1:18" ht="41.25" customHeight="1" thickBot="1">
      <c r="A196" s="322"/>
      <c r="B196" s="322"/>
      <c r="C196" s="320"/>
      <c r="D196" s="320"/>
      <c r="E196" s="320"/>
      <c r="F196" s="320"/>
      <c r="G196" s="320"/>
      <c r="H196" s="320"/>
      <c r="I196" s="320"/>
      <c r="J196" s="320"/>
      <c r="K196" s="320"/>
      <c r="L196" s="320"/>
      <c r="M196" s="320"/>
      <c r="N196" s="320"/>
      <c r="P196" s="188"/>
      <c r="Q196" s="188"/>
    </row>
    <row r="197" spans="1:18" ht="18.75">
      <c r="A197" s="521" t="s">
        <v>2573</v>
      </c>
      <c r="B197" s="522"/>
      <c r="C197" s="522"/>
      <c r="D197" s="523">
        <f>IF(D199=0,0,D198/D199)</f>
        <v>42991.747605633806</v>
      </c>
      <c r="E197" s="523"/>
      <c r="F197" s="524"/>
      <c r="G197" s="320"/>
      <c r="H197" s="320"/>
      <c r="I197" s="320"/>
      <c r="J197" s="320"/>
      <c r="K197" s="320"/>
      <c r="L197" s="320"/>
      <c r="M197" s="320"/>
      <c r="N197" s="320"/>
      <c r="P197" s="188"/>
      <c r="Q197" s="188"/>
    </row>
    <row r="198" spans="1:18" ht="18.75">
      <c r="A198" s="525" t="s">
        <v>2574</v>
      </c>
      <c r="B198" s="526"/>
      <c r="C198" s="526"/>
      <c r="D198" s="527">
        <v>1297275984</v>
      </c>
      <c r="E198" s="527"/>
      <c r="F198" s="528"/>
      <c r="G198" s="320"/>
      <c r="H198" s="320"/>
      <c r="I198" s="320"/>
      <c r="J198" s="320"/>
      <c r="K198" s="320"/>
      <c r="L198" s="320"/>
      <c r="M198" s="320"/>
      <c r="N198" s="320"/>
      <c r="P198" s="188"/>
      <c r="Q198" s="188"/>
    </row>
    <row r="199" spans="1:18" ht="19.5" thickBot="1">
      <c r="A199" s="529" t="s">
        <v>2575</v>
      </c>
      <c r="B199" s="530"/>
      <c r="C199" s="530"/>
      <c r="D199" s="531">
        <v>30175</v>
      </c>
      <c r="E199" s="531"/>
      <c r="F199" s="532"/>
      <c r="G199" s="188"/>
      <c r="H199" s="188"/>
      <c r="I199" s="188"/>
      <c r="J199" s="188"/>
      <c r="K199" s="188"/>
      <c r="L199" s="188"/>
      <c r="M199" s="188"/>
      <c r="N199" s="188"/>
      <c r="P199" s="323"/>
      <c r="Q199" s="323"/>
    </row>
    <row r="200" spans="1:18" ht="18.75">
      <c r="A200" s="324"/>
      <c r="B200" s="325"/>
      <c r="C200" s="325"/>
      <c r="D200" s="325"/>
      <c r="E200" s="325"/>
      <c r="F200" s="325"/>
      <c r="G200" s="325"/>
      <c r="H200" s="325"/>
      <c r="I200" s="325"/>
      <c r="J200" s="325"/>
      <c r="K200" s="325"/>
      <c r="L200" s="325"/>
      <c r="M200" s="325"/>
      <c r="N200" s="325"/>
      <c r="P200" s="323"/>
      <c r="Q200" s="323"/>
    </row>
    <row r="201" spans="1:18" ht="18.75">
      <c r="A201" s="213"/>
      <c r="B201" s="188"/>
      <c r="C201" s="188"/>
      <c r="D201" s="188"/>
      <c r="E201" s="188"/>
      <c r="F201" s="188"/>
      <c r="G201" s="188"/>
      <c r="H201" s="188"/>
      <c r="I201" s="188"/>
      <c r="J201" s="188"/>
      <c r="K201" s="188"/>
      <c r="L201" s="188"/>
      <c r="M201" s="188"/>
      <c r="N201" s="188"/>
      <c r="P201" s="323"/>
      <c r="Q201" s="323"/>
    </row>
    <row r="202" spans="1:18" ht="18.75">
      <c r="A202" s="213" t="s">
        <v>2680</v>
      </c>
      <c r="B202" s="323"/>
      <c r="C202" s="323"/>
      <c r="D202" s="323"/>
      <c r="E202" s="323"/>
      <c r="F202" s="323"/>
      <c r="G202" s="323"/>
      <c r="H202" s="323"/>
      <c r="I202" s="323"/>
      <c r="J202" s="323"/>
      <c r="K202" s="323"/>
      <c r="L202" s="323"/>
      <c r="M202" s="323"/>
      <c r="N202" s="323"/>
      <c r="P202" s="323"/>
      <c r="Q202" s="323"/>
    </row>
    <row r="203" spans="1:18" ht="20.25">
      <c r="A203" s="193" t="s">
        <v>2681</v>
      </c>
      <c r="B203" s="188"/>
      <c r="C203" s="323"/>
      <c r="D203" s="323"/>
      <c r="E203" s="323"/>
      <c r="F203" s="323"/>
      <c r="G203" s="323"/>
      <c r="H203" s="323"/>
      <c r="I203" s="323"/>
      <c r="J203" s="323"/>
      <c r="K203" s="323"/>
      <c r="L203" s="323"/>
      <c r="M203" s="323"/>
      <c r="N203" s="323"/>
      <c r="P203" s="326"/>
      <c r="Q203" s="326"/>
    </row>
    <row r="204" spans="1:18" ht="18.75">
      <c r="A204" s="193" t="s">
        <v>2576</v>
      </c>
      <c r="B204" s="188"/>
      <c r="C204" s="323"/>
      <c r="D204" s="323"/>
      <c r="E204" s="323"/>
      <c r="F204" s="323"/>
      <c r="G204" s="323"/>
      <c r="H204" s="323"/>
      <c r="I204" s="323"/>
      <c r="J204" s="323"/>
      <c r="K204" s="323"/>
      <c r="L204" s="323"/>
      <c r="M204" s="323"/>
      <c r="N204" s="323"/>
      <c r="P204" s="319"/>
      <c r="Q204" s="319"/>
    </row>
    <row r="205" spans="1:18" ht="18.75">
      <c r="A205" s="188"/>
      <c r="B205" s="188"/>
      <c r="C205" s="323"/>
      <c r="D205" s="323"/>
      <c r="E205" s="323"/>
      <c r="F205" s="323"/>
      <c r="G205" s="323"/>
      <c r="H205" s="323"/>
      <c r="I205" s="323"/>
      <c r="J205" s="323"/>
      <c r="K205" s="323"/>
      <c r="L205" s="323"/>
      <c r="M205" s="323"/>
      <c r="N205" s="323"/>
      <c r="P205" s="319"/>
      <c r="Q205" s="319"/>
    </row>
    <row r="206" spans="1:18" ht="20.25">
      <c r="A206" s="321"/>
      <c r="B206" s="321"/>
      <c r="C206" s="327"/>
      <c r="D206" s="327"/>
      <c r="E206" s="327"/>
      <c r="F206" s="327"/>
      <c r="G206" s="327"/>
      <c r="H206" s="327"/>
      <c r="I206" s="327"/>
      <c r="J206" s="327"/>
      <c r="K206" s="327"/>
      <c r="L206" s="327"/>
      <c r="M206" s="327"/>
      <c r="N206" s="327"/>
      <c r="P206" s="319"/>
      <c r="Q206" s="319"/>
    </row>
    <row r="207" spans="1:18" ht="15.75">
      <c r="C207" s="319"/>
      <c r="D207" s="319"/>
      <c r="E207" s="319"/>
      <c r="F207" s="319"/>
      <c r="G207" s="319"/>
      <c r="H207" s="319"/>
      <c r="I207" s="319"/>
      <c r="J207" s="319"/>
      <c r="K207" s="319"/>
      <c r="L207" s="319"/>
      <c r="M207" s="319"/>
      <c r="N207" s="319"/>
    </row>
    <row r="208" spans="1:18" ht="15.75">
      <c r="C208" s="319"/>
      <c r="D208" s="319"/>
      <c r="E208" s="319"/>
      <c r="F208" s="319"/>
      <c r="G208" s="319"/>
      <c r="H208" s="319"/>
      <c r="I208" s="319"/>
      <c r="J208" s="319"/>
      <c r="K208" s="319"/>
      <c r="L208" s="319"/>
      <c r="M208" s="319"/>
      <c r="N208" s="319"/>
    </row>
    <row r="209" spans="3:14" ht="15.75">
      <c r="C209" s="319"/>
      <c r="D209" s="319"/>
      <c r="E209" s="319"/>
      <c r="F209" s="319"/>
      <c r="G209" s="319"/>
      <c r="H209" s="319"/>
      <c r="I209" s="319"/>
      <c r="J209" s="319"/>
      <c r="K209" s="319"/>
      <c r="L209" s="319"/>
      <c r="M209" s="319"/>
      <c r="N209" s="319"/>
    </row>
  </sheetData>
  <mergeCells count="202">
    <mergeCell ref="A197:C197"/>
    <mergeCell ref="D197:F197"/>
    <mergeCell ref="A198:C198"/>
    <mergeCell ref="D198:F198"/>
    <mergeCell ref="A199:C199"/>
    <mergeCell ref="D199:F199"/>
    <mergeCell ref="J186:J187"/>
    <mergeCell ref="A193:C193"/>
    <mergeCell ref="D193:F193"/>
    <mergeCell ref="A194:C194"/>
    <mergeCell ref="D194:F194"/>
    <mergeCell ref="A195:C195"/>
    <mergeCell ref="D195:F195"/>
    <mergeCell ref="A182:B182"/>
    <mergeCell ref="A185:I185"/>
    <mergeCell ref="A186:A187"/>
    <mergeCell ref="B186:C186"/>
    <mergeCell ref="D186:E187"/>
    <mergeCell ref="F186:G187"/>
    <mergeCell ref="H186:I186"/>
    <mergeCell ref="A175:F175"/>
    <mergeCell ref="A177:B177"/>
    <mergeCell ref="A178:B178"/>
    <mergeCell ref="A179:B179"/>
    <mergeCell ref="A180:B180"/>
    <mergeCell ref="A181:B181"/>
    <mergeCell ref="A170:E170"/>
    <mergeCell ref="F170:J170"/>
    <mergeCell ref="K170:L170"/>
    <mergeCell ref="M170:N170"/>
    <mergeCell ref="A173:E173"/>
    <mergeCell ref="F173:J173"/>
    <mergeCell ref="K173:L173"/>
    <mergeCell ref="M173:N173"/>
    <mergeCell ref="A168:E168"/>
    <mergeCell ref="F168:J168"/>
    <mergeCell ref="K168:L168"/>
    <mergeCell ref="M168:N168"/>
    <mergeCell ref="A169:E169"/>
    <mergeCell ref="F169:J169"/>
    <mergeCell ref="K169:L169"/>
    <mergeCell ref="M169:N169"/>
    <mergeCell ref="A171:E171"/>
    <mergeCell ref="A172:E172"/>
    <mergeCell ref="F171:J171"/>
    <mergeCell ref="F172:J172"/>
    <mergeCell ref="K171:L171"/>
    <mergeCell ref="M171:N171"/>
    <mergeCell ref="K172:L172"/>
    <mergeCell ref="M172:N172"/>
    <mergeCell ref="A163:E163"/>
    <mergeCell ref="A164:E164"/>
    <mergeCell ref="A167:E167"/>
    <mergeCell ref="F167:J167"/>
    <mergeCell ref="K167:L167"/>
    <mergeCell ref="M167:N167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K129:K130"/>
    <mergeCell ref="A137:C137"/>
    <mergeCell ref="D137:F137"/>
    <mergeCell ref="A145:A146"/>
    <mergeCell ref="B145:C145"/>
    <mergeCell ref="D145:H145"/>
    <mergeCell ref="I145:I146"/>
    <mergeCell ref="J145:J146"/>
    <mergeCell ref="K145:K146"/>
    <mergeCell ref="A125:D125"/>
    <mergeCell ref="A129:A130"/>
    <mergeCell ref="B129:C129"/>
    <mergeCell ref="D129:H129"/>
    <mergeCell ref="I129:I130"/>
    <mergeCell ref="J129:J130"/>
    <mergeCell ref="A119:D119"/>
    <mergeCell ref="A121:D122"/>
    <mergeCell ref="E121:E122"/>
    <mergeCell ref="F121:G121"/>
    <mergeCell ref="A123:D123"/>
    <mergeCell ref="A124:D124"/>
    <mergeCell ref="A113:D113"/>
    <mergeCell ref="A114:D114"/>
    <mergeCell ref="A115:D115"/>
    <mergeCell ref="A116:D116"/>
    <mergeCell ref="A117:D117"/>
    <mergeCell ref="A118:D118"/>
    <mergeCell ref="A107:D107"/>
    <mergeCell ref="A108:D108"/>
    <mergeCell ref="A109:D109"/>
    <mergeCell ref="A110:D110"/>
    <mergeCell ref="A111:D111"/>
    <mergeCell ref="A112:D112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9:B89"/>
    <mergeCell ref="C89:E89"/>
    <mergeCell ref="F89:H89"/>
    <mergeCell ref="I89:K89"/>
    <mergeCell ref="L89:N89"/>
    <mergeCell ref="O89:Q89"/>
    <mergeCell ref="L70:M70"/>
    <mergeCell ref="N70:N71"/>
    <mergeCell ref="A79:A80"/>
    <mergeCell ref="B79:C79"/>
    <mergeCell ref="D79:D80"/>
    <mergeCell ref="E79:E80"/>
    <mergeCell ref="F79:H79"/>
    <mergeCell ref="I79:K79"/>
    <mergeCell ref="L79:M79"/>
    <mergeCell ref="N79:N80"/>
    <mergeCell ref="A70:A71"/>
    <mergeCell ref="B70:C70"/>
    <mergeCell ref="D70:D71"/>
    <mergeCell ref="E70:E71"/>
    <mergeCell ref="F70:H70"/>
    <mergeCell ref="I70:K70"/>
    <mergeCell ref="A44:D44"/>
    <mergeCell ref="A45:D45"/>
    <mergeCell ref="A46:D46"/>
    <mergeCell ref="A47:D47"/>
    <mergeCell ref="A48:D48"/>
    <mergeCell ref="A49:D49"/>
    <mergeCell ref="A38:D38"/>
    <mergeCell ref="A39:D39"/>
    <mergeCell ref="A40:D40"/>
    <mergeCell ref="A41:D41"/>
    <mergeCell ref="A42:D42"/>
    <mergeCell ref="A43:D43"/>
    <mergeCell ref="H26:I26"/>
    <mergeCell ref="J26:J27"/>
    <mergeCell ref="K26:K27"/>
    <mergeCell ref="A35:D37"/>
    <mergeCell ref="E35:K35"/>
    <mergeCell ref="E36:E37"/>
    <mergeCell ref="F36:G36"/>
    <mergeCell ref="H36:I36"/>
    <mergeCell ref="J36:K36"/>
    <mergeCell ref="A25:A27"/>
    <mergeCell ref="B25:B27"/>
    <mergeCell ref="C25:C27"/>
    <mergeCell ref="D25:E25"/>
    <mergeCell ref="F25:G25"/>
    <mergeCell ref="H25:K25"/>
    <mergeCell ref="D26:D27"/>
    <mergeCell ref="E26:E27"/>
    <mergeCell ref="F26:F27"/>
    <mergeCell ref="G26:G27"/>
    <mergeCell ref="A21:C21"/>
    <mergeCell ref="D21:E21"/>
    <mergeCell ref="A23:F23"/>
    <mergeCell ref="G23:H23"/>
    <mergeCell ref="A17:C17"/>
    <mergeCell ref="D17:E17"/>
    <mergeCell ref="A18:C18"/>
    <mergeCell ref="D18:E18"/>
    <mergeCell ref="A19:C19"/>
    <mergeCell ref="D19:E19"/>
    <mergeCell ref="A2:H2"/>
    <mergeCell ref="A3:K3"/>
    <mergeCell ref="A6:C6"/>
    <mergeCell ref="D6:E6"/>
    <mergeCell ref="A7:C7"/>
    <mergeCell ref="D7:E7"/>
    <mergeCell ref="A13:C13"/>
    <mergeCell ref="D13:E13"/>
    <mergeCell ref="A20:C20"/>
    <mergeCell ref="D20:E20"/>
    <mergeCell ref="A14:C14"/>
    <mergeCell ref="D14:E14"/>
    <mergeCell ref="A15:C15"/>
    <mergeCell ref="D15:E15"/>
    <mergeCell ref="A16:C16"/>
    <mergeCell ref="D16:E16"/>
    <mergeCell ref="A11:C11"/>
    <mergeCell ref="D11:E11"/>
    <mergeCell ref="A12:C12"/>
    <mergeCell ref="D12:E12"/>
    <mergeCell ref="A8:C8"/>
    <mergeCell ref="D8:E8"/>
    <mergeCell ref="A9:C9"/>
    <mergeCell ref="D9:E9"/>
    <mergeCell ref="A10:C10"/>
    <mergeCell ref="D10:E10"/>
  </mergeCells>
  <pageMargins left="0.35433070866141736" right="0.11811023622047245" top="0.59055118110236227" bottom="0.59055118110236227" header="0.31496062992125984" footer="0.31496062992125984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workbookViewId="0">
      <selection activeCell="J15" sqref="J15"/>
    </sheetView>
  </sheetViews>
  <sheetFormatPr defaultRowHeight="15"/>
  <cols>
    <col min="1" max="1" width="7.42578125" style="163" customWidth="1"/>
    <col min="2" max="2" width="25.7109375" style="163" customWidth="1"/>
    <col min="3" max="3" width="37.140625" style="163" customWidth="1"/>
    <col min="4" max="4" width="24.28515625" style="163" customWidth="1"/>
    <col min="5" max="5" width="24.28515625" style="163" hidden="1" customWidth="1"/>
    <col min="6" max="6" width="24.28515625" style="163" customWidth="1"/>
    <col min="7" max="7" width="28.28515625" style="163" customWidth="1"/>
    <col min="8" max="16384" width="9.140625" style="163"/>
  </cols>
  <sheetData>
    <row r="1" spans="1:7" ht="15.75">
      <c r="A1" s="162" t="s">
        <v>2307</v>
      </c>
      <c r="B1" s="162"/>
    </row>
    <row r="2" spans="1:7" ht="15.75">
      <c r="A2" s="162" t="s">
        <v>2308</v>
      </c>
      <c r="B2" s="162"/>
    </row>
    <row r="3" spans="1:7" ht="31.5">
      <c r="A3" s="164" t="s">
        <v>2309</v>
      </c>
      <c r="B3" s="549" t="s">
        <v>91</v>
      </c>
      <c r="C3" s="165" t="s">
        <v>2310</v>
      </c>
      <c r="D3" s="549" t="s">
        <v>2311</v>
      </c>
      <c r="E3" s="165"/>
      <c r="F3" s="166" t="s">
        <v>2312</v>
      </c>
      <c r="G3" s="165" t="s">
        <v>2313</v>
      </c>
    </row>
    <row r="4" spans="1:7" ht="16.5" thickBot="1">
      <c r="A4" s="165" t="s">
        <v>2314</v>
      </c>
      <c r="B4" s="549"/>
      <c r="C4" s="165" t="s">
        <v>2315</v>
      </c>
      <c r="D4" s="549"/>
      <c r="E4" s="165"/>
      <c r="F4" s="165"/>
      <c r="G4" s="167" t="s">
        <v>2316</v>
      </c>
    </row>
    <row r="5" spans="1:7" ht="16.5" thickBot="1">
      <c r="A5" s="168">
        <v>1</v>
      </c>
      <c r="B5" s="169">
        <v>2</v>
      </c>
      <c r="C5" s="169">
        <v>3</v>
      </c>
      <c r="D5" s="170">
        <v>4</v>
      </c>
      <c r="E5" s="170"/>
      <c r="F5" s="170">
        <v>5</v>
      </c>
      <c r="G5" s="170">
        <v>6</v>
      </c>
    </row>
    <row r="6" spans="1:7" ht="48" thickBot="1">
      <c r="A6" s="171" t="s">
        <v>2317</v>
      </c>
      <c r="B6" s="172" t="s">
        <v>2318</v>
      </c>
      <c r="C6" s="173" t="s">
        <v>2319</v>
      </c>
      <c r="D6" s="174">
        <v>1</v>
      </c>
      <c r="E6" s="174"/>
      <c r="F6" s="174"/>
      <c r="G6" s="174">
        <v>580</v>
      </c>
    </row>
    <row r="7" spans="1:7" ht="111" thickBot="1">
      <c r="A7" s="171" t="s">
        <v>2320</v>
      </c>
      <c r="B7" s="172" t="s">
        <v>2321</v>
      </c>
      <c r="C7" s="173" t="s">
        <v>2322</v>
      </c>
      <c r="D7" s="174">
        <v>2</v>
      </c>
      <c r="E7" s="174"/>
      <c r="F7" s="174"/>
      <c r="G7" s="174">
        <v>38</v>
      </c>
    </row>
    <row r="8" spans="1:7" ht="32.25" thickBot="1">
      <c r="A8" s="171" t="s">
        <v>2323</v>
      </c>
      <c r="B8" s="172" t="s">
        <v>2324</v>
      </c>
      <c r="C8" s="173" t="s">
        <v>2325</v>
      </c>
      <c r="D8" s="174">
        <v>3</v>
      </c>
      <c r="E8" s="174"/>
      <c r="F8" s="174"/>
      <c r="G8" s="174">
        <v>7</v>
      </c>
    </row>
    <row r="9" spans="1:7" ht="31.5">
      <c r="A9" s="550" t="s">
        <v>2326</v>
      </c>
      <c r="B9" s="175" t="s">
        <v>2327</v>
      </c>
      <c r="C9" s="550" t="s">
        <v>2328</v>
      </c>
      <c r="D9" s="553">
        <v>4</v>
      </c>
      <c r="E9" s="176"/>
      <c r="F9" s="176"/>
      <c r="G9" s="553">
        <v>6.8</v>
      </c>
    </row>
    <row r="10" spans="1:7" ht="16.5" thickBot="1">
      <c r="A10" s="551"/>
      <c r="B10" s="177" t="s">
        <v>94</v>
      </c>
      <c r="C10" s="552"/>
      <c r="D10" s="554"/>
      <c r="E10" s="178"/>
      <c r="F10" s="178"/>
      <c r="G10" s="554"/>
    </row>
    <row r="11" spans="1:7" ht="16.5" thickBot="1">
      <c r="A11" s="551"/>
      <c r="B11" s="177" t="s">
        <v>2329</v>
      </c>
      <c r="C11" s="173" t="s">
        <v>2330</v>
      </c>
      <c r="D11" s="174">
        <v>5</v>
      </c>
      <c r="E11" s="174"/>
      <c r="F11" s="174"/>
      <c r="G11" s="174">
        <v>6.5</v>
      </c>
    </row>
    <row r="12" spans="1:7" ht="16.5" thickBot="1">
      <c r="A12" s="552"/>
      <c r="B12" s="177" t="s">
        <v>2331</v>
      </c>
      <c r="C12" s="173"/>
      <c r="D12" s="174">
        <v>6</v>
      </c>
      <c r="E12" s="174"/>
      <c r="F12" s="174"/>
      <c r="G12" s="174">
        <v>8.1999999999999993</v>
      </c>
    </row>
    <row r="13" spans="1:7" ht="79.5" thickBot="1">
      <c r="A13" s="171" t="s">
        <v>2332</v>
      </c>
      <c r="B13" s="172" t="s">
        <v>2333</v>
      </c>
      <c r="C13" s="173" t="s">
        <v>2322</v>
      </c>
      <c r="D13" s="174">
        <v>7</v>
      </c>
      <c r="E13" s="174"/>
      <c r="F13" s="174"/>
      <c r="G13" s="174">
        <v>15</v>
      </c>
    </row>
    <row r="14" spans="1:7" ht="32.25" thickBot="1">
      <c r="A14" s="171" t="s">
        <v>2334</v>
      </c>
      <c r="B14" s="172" t="s">
        <v>2335</v>
      </c>
      <c r="C14" s="173" t="s">
        <v>2336</v>
      </c>
      <c r="D14" s="174">
        <v>8</v>
      </c>
      <c r="E14" s="174"/>
      <c r="F14" s="174"/>
      <c r="G14" s="174">
        <v>160</v>
      </c>
    </row>
    <row r="15" spans="1:7" ht="79.5" thickBot="1">
      <c r="A15" s="171" t="s">
        <v>2337</v>
      </c>
      <c r="B15" s="172" t="s">
        <v>2338</v>
      </c>
      <c r="C15" s="173" t="s">
        <v>2322</v>
      </c>
      <c r="D15" s="174">
        <v>9</v>
      </c>
      <c r="E15" s="174"/>
      <c r="F15" s="174"/>
      <c r="G15" s="174">
        <v>11.2</v>
      </c>
    </row>
    <row r="16" spans="1:7" ht="32.25" thickBot="1">
      <c r="A16" s="171" t="s">
        <v>2339</v>
      </c>
      <c r="B16" s="172" t="s">
        <v>2340</v>
      </c>
      <c r="C16" s="173" t="s">
        <v>2336</v>
      </c>
      <c r="D16" s="174">
        <v>10</v>
      </c>
      <c r="E16" s="174"/>
      <c r="F16" s="174"/>
      <c r="G16" s="174">
        <v>61</v>
      </c>
    </row>
    <row r="17" spans="1:7" ht="79.5" thickBot="1">
      <c r="A17" s="171" t="s">
        <v>2341</v>
      </c>
      <c r="B17" s="172" t="s">
        <v>2342</v>
      </c>
      <c r="C17" s="173" t="s">
        <v>2322</v>
      </c>
      <c r="D17" s="174">
        <v>11</v>
      </c>
      <c r="E17" s="174"/>
      <c r="F17" s="174"/>
      <c r="G17" s="174">
        <v>14.4</v>
      </c>
    </row>
    <row r="18" spans="1:7" ht="158.25" thickBot="1">
      <c r="A18" s="171" t="s">
        <v>2343</v>
      </c>
      <c r="B18" s="172" t="s">
        <v>2344</v>
      </c>
      <c r="C18" s="173" t="s">
        <v>2330</v>
      </c>
      <c r="D18" s="174">
        <v>12</v>
      </c>
      <c r="E18" s="174"/>
      <c r="F18" s="174"/>
      <c r="G18" s="174">
        <v>52.8</v>
      </c>
    </row>
    <row r="19" spans="1:7" ht="111" thickBot="1">
      <c r="A19" s="171" t="s">
        <v>2345</v>
      </c>
      <c r="B19" s="172" t="s">
        <v>2346</v>
      </c>
      <c r="C19" s="173" t="s">
        <v>2330</v>
      </c>
      <c r="D19" s="174">
        <v>13</v>
      </c>
      <c r="E19" s="174"/>
      <c r="F19" s="174"/>
      <c r="G19" s="179">
        <v>0.01</v>
      </c>
    </row>
    <row r="20" spans="1:7" ht="158.25" thickBot="1">
      <c r="A20" s="171" t="s">
        <v>2347</v>
      </c>
      <c r="B20" s="172" t="s">
        <v>2348</v>
      </c>
      <c r="C20" s="173" t="s">
        <v>2330</v>
      </c>
      <c r="D20" s="174">
        <v>14</v>
      </c>
      <c r="E20" s="174"/>
      <c r="F20" s="174"/>
      <c r="G20" s="174">
        <v>53.5</v>
      </c>
    </row>
    <row r="21" spans="1:7" ht="142.5" thickBot="1">
      <c r="A21" s="171" t="s">
        <v>2349</v>
      </c>
      <c r="B21" s="172" t="s">
        <v>2350</v>
      </c>
      <c r="C21" s="173" t="s">
        <v>2330</v>
      </c>
      <c r="D21" s="174">
        <v>15</v>
      </c>
      <c r="E21" s="174"/>
      <c r="F21" s="174"/>
      <c r="G21" s="174">
        <v>54</v>
      </c>
    </row>
    <row r="22" spans="1:7" ht="142.5" thickBot="1">
      <c r="A22" s="171" t="s">
        <v>2351</v>
      </c>
      <c r="B22" s="172" t="s">
        <v>2352</v>
      </c>
      <c r="C22" s="173" t="s">
        <v>2330</v>
      </c>
      <c r="D22" s="174">
        <v>16</v>
      </c>
      <c r="E22" s="174"/>
      <c r="F22" s="174"/>
      <c r="G22" s="173" t="s">
        <v>2353</v>
      </c>
    </row>
    <row r="23" spans="1:7" ht="16.5" thickBot="1">
      <c r="A23" s="171"/>
      <c r="B23" s="172"/>
      <c r="C23" s="173"/>
      <c r="D23" s="174"/>
      <c r="E23" s="174"/>
      <c r="F23" s="174"/>
      <c r="G23" s="174"/>
    </row>
    <row r="24" spans="1:7" ht="142.5" thickBot="1">
      <c r="A24" s="171" t="s">
        <v>2354</v>
      </c>
      <c r="B24" s="172" t="s">
        <v>2355</v>
      </c>
      <c r="C24" s="173" t="s">
        <v>2330</v>
      </c>
      <c r="D24" s="174">
        <v>17</v>
      </c>
      <c r="E24" s="174"/>
      <c r="F24" s="174"/>
      <c r="G24" s="174">
        <v>15.8</v>
      </c>
    </row>
    <row r="25" spans="1:7" ht="237" thickBot="1">
      <c r="A25" s="171" t="s">
        <v>2356</v>
      </c>
      <c r="B25" s="172" t="s">
        <v>2357</v>
      </c>
      <c r="C25" s="173" t="s">
        <v>2330</v>
      </c>
      <c r="D25" s="174">
        <v>18</v>
      </c>
      <c r="E25" s="174"/>
      <c r="F25" s="174"/>
      <c r="G25" s="174">
        <v>1.9</v>
      </c>
    </row>
    <row r="26" spans="1:7" ht="189.75" thickBot="1">
      <c r="A26" s="171" t="s">
        <v>2358</v>
      </c>
      <c r="B26" s="172" t="s">
        <v>2359</v>
      </c>
      <c r="C26" s="173" t="s">
        <v>2330</v>
      </c>
      <c r="D26" s="174">
        <v>19</v>
      </c>
      <c r="E26" s="174"/>
      <c r="F26" s="174"/>
      <c r="G26" s="174">
        <v>43</v>
      </c>
    </row>
    <row r="27" spans="1:7" ht="174" thickBot="1">
      <c r="A27" s="171" t="s">
        <v>2360</v>
      </c>
      <c r="B27" s="172" t="s">
        <v>2361</v>
      </c>
      <c r="C27" s="173" t="s">
        <v>2330</v>
      </c>
      <c r="D27" s="174">
        <v>20</v>
      </c>
      <c r="E27" s="174"/>
      <c r="F27" s="174"/>
      <c r="G27" s="173" t="s">
        <v>2362</v>
      </c>
    </row>
    <row r="28" spans="1:7" ht="16.5" thickBot="1">
      <c r="A28" s="171"/>
      <c r="B28" s="172"/>
      <c r="C28" s="173"/>
      <c r="D28" s="174"/>
      <c r="E28" s="174"/>
      <c r="F28" s="174"/>
      <c r="G28" s="174"/>
    </row>
    <row r="29" spans="1:7" ht="142.5" thickBot="1">
      <c r="A29" s="171" t="s">
        <v>2363</v>
      </c>
      <c r="B29" s="172" t="s">
        <v>2364</v>
      </c>
      <c r="C29" s="173" t="s">
        <v>2365</v>
      </c>
      <c r="D29" s="174">
        <v>21</v>
      </c>
      <c r="E29" s="174"/>
      <c r="F29" s="174"/>
      <c r="G29" s="174">
        <v>150</v>
      </c>
    </row>
    <row r="30" spans="1:7" ht="15.75">
      <c r="A30" s="180"/>
      <c r="B30" s="180"/>
      <c r="C30" s="180"/>
      <c r="D30" s="180"/>
      <c r="E30" s="180"/>
      <c r="F30" s="180"/>
      <c r="G30" s="180"/>
    </row>
    <row r="31" spans="1:7" ht="15.75">
      <c r="A31" s="162" t="s">
        <v>2366</v>
      </c>
      <c r="B31" s="181"/>
      <c r="C31" s="180"/>
      <c r="D31" s="180"/>
      <c r="E31" s="180"/>
      <c r="F31" s="180"/>
      <c r="G31" s="180"/>
    </row>
    <row r="32" spans="1:7" ht="15.75">
      <c r="A32" s="555" t="s">
        <v>2309</v>
      </c>
      <c r="B32" s="549" t="s">
        <v>91</v>
      </c>
      <c r="C32" s="547" t="s">
        <v>2310</v>
      </c>
      <c r="D32" s="549" t="s">
        <v>2311</v>
      </c>
      <c r="E32" s="182"/>
      <c r="F32" s="547" t="s">
        <v>2312</v>
      </c>
      <c r="G32" s="547" t="s">
        <v>2313</v>
      </c>
    </row>
    <row r="33" spans="1:7" ht="16.5" thickBot="1">
      <c r="A33" s="556"/>
      <c r="B33" s="549"/>
      <c r="C33" s="548"/>
      <c r="D33" s="549"/>
      <c r="E33" s="183"/>
      <c r="F33" s="548"/>
      <c r="G33" s="548"/>
    </row>
    <row r="34" spans="1:7" ht="16.5" thickBot="1">
      <c r="A34" s="168">
        <v>1</v>
      </c>
      <c r="B34" s="169">
        <v>2</v>
      </c>
      <c r="C34" s="169">
        <v>3</v>
      </c>
      <c r="D34" s="170">
        <v>4</v>
      </c>
      <c r="E34" s="170"/>
      <c r="F34" s="170">
        <v>5</v>
      </c>
      <c r="G34" s="170">
        <v>6</v>
      </c>
    </row>
    <row r="35" spans="1:7" ht="31.5">
      <c r="A35" s="550" t="s">
        <v>2317</v>
      </c>
      <c r="B35" s="175" t="s">
        <v>2367</v>
      </c>
      <c r="C35" s="550" t="s">
        <v>2368</v>
      </c>
      <c r="D35" s="553">
        <v>1</v>
      </c>
      <c r="E35" s="176"/>
      <c r="F35" s="553"/>
      <c r="G35" s="553">
        <v>36.9</v>
      </c>
    </row>
    <row r="36" spans="1:7" ht="16.5" thickBot="1">
      <c r="A36" s="551"/>
      <c r="B36" s="172" t="s">
        <v>94</v>
      </c>
      <c r="C36" s="552"/>
      <c r="D36" s="554"/>
      <c r="E36" s="178"/>
      <c r="F36" s="554"/>
      <c r="G36" s="554"/>
    </row>
    <row r="37" spans="1:7" ht="16.5" thickBot="1">
      <c r="A37" s="551"/>
      <c r="B37" s="177" t="s">
        <v>2329</v>
      </c>
      <c r="C37" s="173" t="s">
        <v>2330</v>
      </c>
      <c r="D37" s="174">
        <v>2</v>
      </c>
      <c r="E37" s="174"/>
      <c r="F37" s="174"/>
      <c r="G37" s="174">
        <v>44.9</v>
      </c>
    </row>
    <row r="38" spans="1:7" ht="16.5" thickBot="1">
      <c r="A38" s="552"/>
      <c r="B38" s="177" t="s">
        <v>2331</v>
      </c>
      <c r="C38" s="173" t="s">
        <v>2330</v>
      </c>
      <c r="D38" s="174">
        <v>3</v>
      </c>
      <c r="E38" s="174"/>
      <c r="F38" s="174"/>
      <c r="G38" s="174">
        <v>12.5</v>
      </c>
    </row>
    <row r="39" spans="1:7" ht="48" thickBot="1">
      <c r="A39" s="171" t="s">
        <v>2369</v>
      </c>
      <c r="B39" s="172" t="s">
        <v>2370</v>
      </c>
      <c r="C39" s="173" t="s">
        <v>2330</v>
      </c>
      <c r="D39" s="174">
        <v>4</v>
      </c>
      <c r="E39" s="174"/>
      <c r="F39" s="174"/>
      <c r="G39" s="174">
        <v>18.399999999999999</v>
      </c>
    </row>
    <row r="40" spans="1:7" ht="48" thickBot="1">
      <c r="A40" s="171" t="s">
        <v>2371</v>
      </c>
      <c r="B40" s="172" t="s">
        <v>2372</v>
      </c>
      <c r="C40" s="173" t="s">
        <v>2330</v>
      </c>
      <c r="D40" s="174">
        <v>5</v>
      </c>
      <c r="E40" s="174"/>
      <c r="F40" s="174"/>
      <c r="G40" s="174">
        <v>14.5</v>
      </c>
    </row>
    <row r="41" spans="1:7" ht="63">
      <c r="A41" s="550" t="s">
        <v>2320</v>
      </c>
      <c r="B41" s="175" t="s">
        <v>2373</v>
      </c>
      <c r="C41" s="550" t="s">
        <v>2330</v>
      </c>
      <c r="D41" s="553">
        <v>6</v>
      </c>
      <c r="E41" s="176"/>
      <c r="F41" s="553"/>
      <c r="G41" s="553">
        <v>84.2</v>
      </c>
    </row>
    <row r="42" spans="1:7" ht="16.5" thickBot="1">
      <c r="A42" s="551"/>
      <c r="B42" s="172" t="s">
        <v>94</v>
      </c>
      <c r="C42" s="552"/>
      <c r="D42" s="554"/>
      <c r="E42" s="178"/>
      <c r="F42" s="554"/>
      <c r="G42" s="554"/>
    </row>
    <row r="43" spans="1:7" ht="16.5" thickBot="1">
      <c r="A43" s="551"/>
      <c r="B43" s="177" t="s">
        <v>2329</v>
      </c>
      <c r="C43" s="173" t="s">
        <v>2330</v>
      </c>
      <c r="D43" s="174">
        <v>7</v>
      </c>
      <c r="E43" s="174"/>
      <c r="F43" s="174"/>
      <c r="G43" s="174">
        <v>92.8</v>
      </c>
    </row>
    <row r="44" spans="1:7" ht="16.5" thickBot="1">
      <c r="A44" s="552"/>
      <c r="B44" s="177" t="s">
        <v>2331</v>
      </c>
      <c r="C44" s="173" t="s">
        <v>2330</v>
      </c>
      <c r="D44" s="174">
        <v>8</v>
      </c>
      <c r="E44" s="174"/>
      <c r="F44" s="174"/>
      <c r="G44" s="174">
        <v>46.4</v>
      </c>
    </row>
    <row r="45" spans="1:7" ht="48" thickBot="1">
      <c r="A45" s="168" t="s">
        <v>2374</v>
      </c>
      <c r="B45" s="184" t="s">
        <v>2375</v>
      </c>
      <c r="C45" s="169" t="s">
        <v>2330</v>
      </c>
      <c r="D45" s="170">
        <v>9</v>
      </c>
      <c r="E45" s="170"/>
      <c r="F45" s="170"/>
      <c r="G45" s="170">
        <v>36</v>
      </c>
    </row>
    <row r="46" spans="1:7" ht="48" thickBot="1">
      <c r="A46" s="171" t="s">
        <v>2376</v>
      </c>
      <c r="B46" s="172" t="s">
        <v>2377</v>
      </c>
      <c r="C46" s="173" t="s">
        <v>2330</v>
      </c>
      <c r="D46" s="174">
        <v>10</v>
      </c>
      <c r="E46" s="174"/>
      <c r="F46" s="174"/>
      <c r="G46" s="174">
        <v>39.9</v>
      </c>
    </row>
    <row r="47" spans="1:7" ht="63">
      <c r="A47" s="550" t="s">
        <v>2323</v>
      </c>
      <c r="B47" s="185" t="s">
        <v>2378</v>
      </c>
      <c r="C47" s="550" t="s">
        <v>2322</v>
      </c>
      <c r="D47" s="553">
        <v>11</v>
      </c>
      <c r="E47" s="176"/>
      <c r="F47" s="553"/>
      <c r="G47" s="553">
        <v>85</v>
      </c>
    </row>
    <row r="48" spans="1:7" ht="16.5" thickBot="1">
      <c r="A48" s="551"/>
      <c r="B48" s="172" t="s">
        <v>94</v>
      </c>
      <c r="C48" s="552"/>
      <c r="D48" s="554"/>
      <c r="E48" s="178"/>
      <c r="F48" s="554"/>
      <c r="G48" s="554"/>
    </row>
    <row r="49" spans="1:7" ht="16.5" thickBot="1">
      <c r="A49" s="551"/>
      <c r="B49" s="172" t="s">
        <v>2379</v>
      </c>
      <c r="C49" s="173" t="s">
        <v>2330</v>
      </c>
      <c r="D49" s="174">
        <v>12</v>
      </c>
      <c r="E49" s="174"/>
      <c r="F49" s="174"/>
      <c r="G49" s="174">
        <v>85</v>
      </c>
    </row>
    <row r="50" spans="1:7" ht="16.5" thickBot="1">
      <c r="A50" s="552"/>
      <c r="B50" s="172" t="s">
        <v>2380</v>
      </c>
      <c r="C50" s="173" t="s">
        <v>2330</v>
      </c>
      <c r="D50" s="174">
        <v>13</v>
      </c>
      <c r="E50" s="174"/>
      <c r="F50" s="174"/>
      <c r="G50" s="174">
        <v>85</v>
      </c>
    </row>
    <row r="51" spans="1:7" ht="79.5" thickBot="1">
      <c r="A51" s="171" t="s">
        <v>2326</v>
      </c>
      <c r="B51" s="172" t="s">
        <v>2381</v>
      </c>
      <c r="C51" s="173" t="s">
        <v>2382</v>
      </c>
      <c r="D51" s="174">
        <v>14</v>
      </c>
      <c r="E51" s="174"/>
      <c r="F51" s="174"/>
      <c r="G51" s="174">
        <v>276.5</v>
      </c>
    </row>
    <row r="52" spans="1:7" ht="174" thickBot="1">
      <c r="A52" s="168" t="s">
        <v>2332</v>
      </c>
      <c r="B52" s="184" t="s">
        <v>2383</v>
      </c>
      <c r="C52" s="169" t="s">
        <v>2322</v>
      </c>
      <c r="D52" s="170">
        <v>15</v>
      </c>
      <c r="E52" s="170"/>
      <c r="F52" s="170"/>
      <c r="G52" s="170">
        <v>30</v>
      </c>
    </row>
  </sheetData>
  <mergeCells count="27">
    <mergeCell ref="A47:A50"/>
    <mergeCell ref="C47:C48"/>
    <mergeCell ref="D47:D48"/>
    <mergeCell ref="F47:F48"/>
    <mergeCell ref="G47:G48"/>
    <mergeCell ref="A35:A38"/>
    <mergeCell ref="C35:C36"/>
    <mergeCell ref="D35:D36"/>
    <mergeCell ref="F35:F36"/>
    <mergeCell ref="G35:G36"/>
    <mergeCell ref="A41:A44"/>
    <mergeCell ref="C41:C42"/>
    <mergeCell ref="D41:D42"/>
    <mergeCell ref="F41:F42"/>
    <mergeCell ref="G41:G42"/>
    <mergeCell ref="G32:G33"/>
    <mergeCell ref="B3:B4"/>
    <mergeCell ref="D3:D4"/>
    <mergeCell ref="A9:A12"/>
    <mergeCell ref="C9:C10"/>
    <mergeCell ref="D9:D10"/>
    <mergeCell ref="G9:G10"/>
    <mergeCell ref="A32:A33"/>
    <mergeCell ref="B32:B33"/>
    <mergeCell ref="C32:C33"/>
    <mergeCell ref="D32:D33"/>
    <mergeCell ref="F32:F3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70"/>
  <sheetViews>
    <sheetView showGridLines="0" topLeftCell="A239" zoomScaleNormal="100" workbookViewId="0">
      <selection activeCell="N72" sqref="N72:N78"/>
    </sheetView>
  </sheetViews>
  <sheetFormatPr defaultColWidth="9.140625" defaultRowHeight="12.75" customHeight="1" zeroHeight="1" outlineLevelRow="2"/>
  <cols>
    <col min="1" max="1" width="3.85546875" style="43" customWidth="1"/>
    <col min="2" max="2" width="42.28515625" style="43" customWidth="1"/>
    <col min="3" max="3" width="24" style="43" customWidth="1"/>
    <col min="4" max="4" width="27.140625" style="43" customWidth="1"/>
    <col min="5" max="5" width="19.7109375" style="43" customWidth="1"/>
    <col min="6" max="6" width="19.85546875" style="43" customWidth="1"/>
    <col min="7" max="7" width="18.85546875" style="43" customWidth="1"/>
    <col min="8" max="9" width="16.28515625" style="43" customWidth="1"/>
    <col min="10" max="10" width="16.85546875" style="43" customWidth="1"/>
    <col min="11" max="11" width="18.28515625" style="43" customWidth="1"/>
    <col min="12" max="12" width="16" style="43" customWidth="1"/>
    <col min="13" max="13" width="13.85546875" style="43" customWidth="1"/>
    <col min="14" max="14" width="18.5703125" style="43" customWidth="1"/>
    <col min="15" max="15" width="15.42578125" style="43" customWidth="1"/>
    <col min="16" max="16" width="23.42578125" style="43" customWidth="1"/>
    <col min="17" max="17" width="18.28515625" style="43" customWidth="1"/>
    <col min="18" max="18" width="14" style="43" customWidth="1"/>
    <col min="19" max="19" width="13.7109375" style="43" customWidth="1"/>
    <col min="20" max="22" width="13.85546875" style="43" customWidth="1"/>
    <col min="23" max="23" width="12.85546875" style="43" customWidth="1"/>
    <col min="24" max="24" width="12.28515625" style="58" customWidth="1"/>
    <col min="25" max="25" width="11.42578125" style="43" customWidth="1"/>
    <col min="26" max="16384" width="9.140625" style="43"/>
  </cols>
  <sheetData>
    <row r="1" spans="1:38" s="4" customFormat="1" ht="15.75">
      <c r="A1" s="1" t="str">
        <f>ADDRESS(ROW(D4),COLUMN(D4),4,1)</f>
        <v>D4</v>
      </c>
      <c r="B1" s="2" t="s">
        <v>0</v>
      </c>
      <c r="C1" s="3"/>
      <c r="X1" s="1"/>
      <c r="AD1" s="5"/>
      <c r="AE1" s="5"/>
      <c r="AF1" s="5"/>
      <c r="AG1" s="5"/>
    </row>
    <row r="2" spans="1:38" s="4" customFormat="1" ht="15.75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1"/>
    </row>
    <row r="3" spans="1:38" s="4" customFormat="1" ht="18" customHeight="1">
      <c r="B3" s="7" t="s">
        <v>2</v>
      </c>
      <c r="C3" s="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X3" s="1"/>
    </row>
    <row r="4" spans="1:38" s="15" customFormat="1" ht="18" customHeight="1">
      <c r="A4" s="9"/>
      <c r="B4" s="10" t="s">
        <v>3</v>
      </c>
      <c r="C4" s="602" t="s">
        <v>2580</v>
      </c>
      <c r="D4" s="603"/>
      <c r="E4" s="604"/>
      <c r="F4" s="11"/>
      <c r="G4" s="11"/>
      <c r="H4" s="11"/>
      <c r="I4" s="11" t="s">
        <v>2582</v>
      </c>
      <c r="J4" s="605" t="s">
        <v>2583</v>
      </c>
      <c r="K4" s="606"/>
      <c r="L4" s="12"/>
      <c r="M4" s="13"/>
      <c r="N4" s="607"/>
      <c r="O4" s="604"/>
      <c r="P4" s="14"/>
      <c r="Q4" s="14"/>
      <c r="X4" s="16"/>
    </row>
    <row r="5" spans="1:38" s="15" customFormat="1" ht="17.25" customHeight="1">
      <c r="A5" s="9"/>
      <c r="B5" s="17" t="s">
        <v>4</v>
      </c>
      <c r="C5" s="607" t="s">
        <v>2581</v>
      </c>
      <c r="D5" s="603"/>
      <c r="E5" s="604"/>
      <c r="H5" s="11"/>
      <c r="I5" s="11" t="s">
        <v>2582</v>
      </c>
      <c r="J5" s="605" t="s">
        <v>2584</v>
      </c>
      <c r="K5" s="606"/>
      <c r="L5" s="12" t="s">
        <v>2592</v>
      </c>
      <c r="M5" s="13">
        <v>89106657591</v>
      </c>
      <c r="N5" s="607"/>
      <c r="O5" s="604"/>
      <c r="P5" s="18"/>
      <c r="Q5" s="18"/>
      <c r="R5" s="13"/>
      <c r="S5" s="608"/>
      <c r="T5" s="609"/>
      <c r="U5" s="19"/>
      <c r="V5" s="19"/>
      <c r="X5" s="16"/>
    </row>
    <row r="6" spans="1:38" s="15" customFormat="1" ht="31.5" customHeight="1">
      <c r="A6" s="9"/>
      <c r="B6" s="17" t="s">
        <v>5</v>
      </c>
      <c r="C6" s="607" t="s">
        <v>2581</v>
      </c>
      <c r="D6" s="603"/>
      <c r="E6" s="604"/>
      <c r="F6" s="11"/>
      <c r="G6" s="11"/>
      <c r="H6" s="11"/>
      <c r="I6" s="161" t="s">
        <v>2582</v>
      </c>
      <c r="J6" s="605" t="s">
        <v>2584</v>
      </c>
      <c r="K6" s="606"/>
      <c r="L6" s="12" t="s">
        <v>2592</v>
      </c>
      <c r="M6" s="13">
        <v>89106657591</v>
      </c>
      <c r="N6" s="607"/>
      <c r="O6" s="604"/>
      <c r="P6" s="18"/>
      <c r="Q6" s="18"/>
      <c r="R6" s="13"/>
      <c r="S6" s="608"/>
      <c r="T6" s="609"/>
      <c r="U6" s="19"/>
      <c r="V6" s="19"/>
      <c r="X6" s="16"/>
    </row>
    <row r="7" spans="1:38" s="15" customFormat="1" ht="19.5" customHeight="1">
      <c r="A7" s="9"/>
      <c r="B7" s="17" t="s">
        <v>6</v>
      </c>
      <c r="C7" s="607" t="s">
        <v>2589</v>
      </c>
      <c r="D7" s="603"/>
      <c r="E7" s="604"/>
      <c r="F7" s="11"/>
      <c r="G7" s="11"/>
      <c r="H7" s="11"/>
      <c r="I7" s="161" t="s">
        <v>2582</v>
      </c>
      <c r="J7" s="605" t="s">
        <v>2590</v>
      </c>
      <c r="K7" s="606"/>
      <c r="L7" s="12"/>
      <c r="M7" s="13"/>
      <c r="N7" s="607"/>
      <c r="O7" s="604"/>
      <c r="P7" s="18"/>
      <c r="Q7" s="18"/>
      <c r="R7" s="13"/>
      <c r="S7" s="608"/>
      <c r="T7" s="609"/>
      <c r="U7" s="19"/>
      <c r="V7" s="19"/>
      <c r="X7" s="16"/>
    </row>
    <row r="8" spans="1:38" s="15" customFormat="1" ht="19.5" customHeight="1">
      <c r="A8" s="9"/>
      <c r="B8" s="17" t="s">
        <v>7</v>
      </c>
      <c r="C8" s="607" t="s">
        <v>2585</v>
      </c>
      <c r="D8" s="603"/>
      <c r="E8" s="604"/>
      <c r="F8" s="11"/>
      <c r="G8" s="11"/>
      <c r="H8" s="11"/>
      <c r="I8" s="161" t="s">
        <v>2582</v>
      </c>
      <c r="J8" s="605" t="s">
        <v>2586</v>
      </c>
      <c r="K8" s="606"/>
      <c r="L8" s="20"/>
      <c r="M8" s="13"/>
      <c r="N8" s="607"/>
      <c r="O8" s="604"/>
      <c r="P8" s="18"/>
      <c r="Q8" s="18"/>
      <c r="R8" s="13"/>
      <c r="S8" s="609"/>
      <c r="T8" s="609"/>
      <c r="U8" s="19"/>
      <c r="V8" s="19"/>
      <c r="X8" s="16"/>
    </row>
    <row r="9" spans="1:38" s="15" customFormat="1" ht="19.5" customHeight="1">
      <c r="A9" s="9"/>
      <c r="B9" s="17" t="s">
        <v>215</v>
      </c>
      <c r="C9" s="607" t="s">
        <v>2587</v>
      </c>
      <c r="D9" s="603"/>
      <c r="E9" s="604"/>
      <c r="F9" s="11"/>
      <c r="G9" s="11"/>
      <c r="H9" s="11"/>
      <c r="I9" s="161" t="s">
        <v>2582</v>
      </c>
      <c r="J9" s="616" t="s">
        <v>2588</v>
      </c>
      <c r="K9" s="617"/>
      <c r="L9" s="12"/>
      <c r="M9" s="13"/>
      <c r="N9" s="607"/>
      <c r="O9" s="604"/>
      <c r="P9" s="18"/>
      <c r="Q9" s="18"/>
      <c r="R9" s="13"/>
      <c r="S9" s="608"/>
      <c r="T9" s="609"/>
      <c r="U9" s="19"/>
      <c r="V9" s="19"/>
      <c r="X9" s="16"/>
    </row>
    <row r="10" spans="1:38" s="15" customFormat="1" ht="19.5" customHeight="1">
      <c r="A10" s="9"/>
      <c r="B10" s="17" t="s">
        <v>214</v>
      </c>
      <c r="C10" s="607" t="s">
        <v>2587</v>
      </c>
      <c r="D10" s="618"/>
      <c r="E10" s="619"/>
      <c r="F10" s="129"/>
      <c r="G10" s="129"/>
      <c r="H10" s="129"/>
      <c r="I10" s="161" t="s">
        <v>2582</v>
      </c>
      <c r="J10" s="616" t="s">
        <v>2588</v>
      </c>
      <c r="K10" s="617"/>
      <c r="L10" s="12"/>
      <c r="M10" s="13"/>
      <c r="N10" s="131"/>
      <c r="O10" s="130"/>
      <c r="P10" s="130"/>
      <c r="Q10" s="130"/>
      <c r="R10" s="13"/>
      <c r="S10" s="132"/>
      <c r="T10" s="133"/>
      <c r="U10" s="19"/>
      <c r="V10" s="19"/>
      <c r="X10" s="16"/>
    </row>
    <row r="11" spans="1:38" s="15" customFormat="1" ht="30.75" customHeight="1">
      <c r="A11" s="9"/>
      <c r="B11" s="17" t="s">
        <v>8</v>
      </c>
      <c r="C11" s="607" t="s">
        <v>2628</v>
      </c>
      <c r="D11" s="603"/>
      <c r="E11" s="604"/>
      <c r="F11" s="11"/>
      <c r="G11" s="11"/>
      <c r="H11" s="11"/>
      <c r="I11" s="161" t="s">
        <v>2582</v>
      </c>
      <c r="J11" s="605" t="s">
        <v>2629</v>
      </c>
      <c r="K11" s="606"/>
      <c r="L11" s="12"/>
      <c r="M11" s="13"/>
      <c r="N11" s="607"/>
      <c r="O11" s="604"/>
      <c r="P11" s="18"/>
      <c r="Q11" s="18"/>
      <c r="R11" s="13"/>
      <c r="S11" s="608"/>
      <c r="T11" s="609"/>
      <c r="U11" s="19"/>
      <c r="V11" s="19"/>
      <c r="X11" s="16"/>
    </row>
    <row r="12" spans="1:38" s="15" customFormat="1" ht="18.75" customHeight="1">
      <c r="A12" s="9"/>
      <c r="B12" s="10" t="s">
        <v>9</v>
      </c>
      <c r="C12" s="602" t="s">
        <v>2591</v>
      </c>
      <c r="D12" s="603"/>
      <c r="E12" s="604"/>
      <c r="F12" s="11"/>
      <c r="G12" s="11"/>
      <c r="H12" s="11"/>
      <c r="I12" s="161" t="s">
        <v>2582</v>
      </c>
      <c r="J12" s="605" t="s">
        <v>2583</v>
      </c>
      <c r="K12" s="606"/>
      <c r="L12" s="12"/>
      <c r="M12" s="13"/>
      <c r="N12" s="607"/>
      <c r="O12" s="604"/>
      <c r="P12" s="18"/>
      <c r="Q12" s="18"/>
      <c r="R12" s="13"/>
      <c r="S12" s="608"/>
      <c r="T12" s="609"/>
      <c r="U12" s="19"/>
      <c r="V12" s="19"/>
      <c r="X12" s="16"/>
    </row>
    <row r="13" spans="1:38" s="15" customFormat="1" ht="12.75" customHeight="1">
      <c r="A13" s="9"/>
      <c r="B13" s="21"/>
      <c r="C13" s="21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16"/>
    </row>
    <row r="14" spans="1:38" customFormat="1" ht="15.75">
      <c r="A14" s="4"/>
      <c r="B14" s="7" t="s">
        <v>10</v>
      </c>
      <c r="C14" s="24"/>
      <c r="D14" s="24"/>
      <c r="E14" s="24"/>
      <c r="F14" s="24"/>
      <c r="G14" s="24"/>
      <c r="H14" s="24"/>
      <c r="I14" s="24"/>
      <c r="J14" s="24"/>
      <c r="K14" s="24"/>
      <c r="L14" s="7"/>
      <c r="M14" s="7"/>
      <c r="N14" s="7"/>
      <c r="O14" s="7"/>
      <c r="P14" s="7"/>
      <c r="Q14" s="7"/>
      <c r="R14" s="7"/>
      <c r="S14" s="7"/>
      <c r="T14" s="25"/>
      <c r="U14" s="25"/>
      <c r="V14" s="25"/>
      <c r="W14" s="25"/>
      <c r="X14" s="26"/>
      <c r="Y14" s="26"/>
      <c r="Z14" s="26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</row>
    <row r="15" spans="1:38" customFormat="1" ht="22.5" customHeight="1">
      <c r="A15" s="4"/>
      <c r="B15" s="28" t="s">
        <v>197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</row>
    <row r="16" spans="1:38" customFormat="1" ht="16.5" customHeight="1">
      <c r="A16" s="4"/>
      <c r="B16" s="563" t="s">
        <v>188</v>
      </c>
      <c r="C16" s="564" t="s">
        <v>189</v>
      </c>
      <c r="D16" s="564" t="s">
        <v>194</v>
      </c>
      <c r="E16" s="596" t="s">
        <v>11</v>
      </c>
      <c r="F16" s="597"/>
      <c r="G16" s="597"/>
      <c r="H16" s="597"/>
      <c r="I16" s="597"/>
      <c r="J16" s="597"/>
      <c r="K16" s="597"/>
      <c r="L16" s="597"/>
      <c r="M16" s="597"/>
      <c r="N16" s="596" t="s">
        <v>12</v>
      </c>
      <c r="O16" s="597"/>
      <c r="P16" s="597"/>
      <c r="Q16" s="597"/>
      <c r="R16" s="597"/>
      <c r="S16" s="597"/>
      <c r="T16" s="598"/>
      <c r="U16" s="610" t="s">
        <v>13</v>
      </c>
      <c r="V16" s="611"/>
      <c r="W16" s="611"/>
      <c r="X16" s="612"/>
    </row>
    <row r="17" spans="1:24" customFormat="1" ht="17.25" customHeight="1">
      <c r="A17" s="4"/>
      <c r="B17" s="563"/>
      <c r="C17" s="565"/>
      <c r="D17" s="565"/>
      <c r="E17" s="590" t="s">
        <v>187</v>
      </c>
      <c r="F17" s="590" t="s">
        <v>195</v>
      </c>
      <c r="G17" s="590" t="s">
        <v>14</v>
      </c>
      <c r="H17" s="590" t="s">
        <v>15</v>
      </c>
      <c r="I17" s="590" t="s">
        <v>16</v>
      </c>
      <c r="J17" s="590" t="s">
        <v>17</v>
      </c>
      <c r="K17" s="590" t="s">
        <v>18</v>
      </c>
      <c r="L17" s="590" t="s">
        <v>19</v>
      </c>
      <c r="M17" s="590" t="s">
        <v>196</v>
      </c>
      <c r="N17" s="590" t="s">
        <v>20</v>
      </c>
      <c r="O17" s="596" t="s">
        <v>21</v>
      </c>
      <c r="P17" s="597"/>
      <c r="Q17" s="597"/>
      <c r="R17" s="597"/>
      <c r="S17" s="597"/>
      <c r="T17" s="598"/>
      <c r="U17" s="613"/>
      <c r="V17" s="614"/>
      <c r="W17" s="614"/>
      <c r="X17" s="615"/>
    </row>
    <row r="18" spans="1:24" customFormat="1" ht="105" customHeight="1">
      <c r="A18" s="4"/>
      <c r="B18" s="563"/>
      <c r="C18" s="566"/>
      <c r="D18" s="566"/>
      <c r="E18" s="592"/>
      <c r="F18" s="592"/>
      <c r="G18" s="592"/>
      <c r="H18" s="592"/>
      <c r="I18" s="592"/>
      <c r="J18" s="592"/>
      <c r="K18" s="592"/>
      <c r="L18" s="592"/>
      <c r="M18" s="592"/>
      <c r="N18" s="592"/>
      <c r="O18" s="29" t="s">
        <v>22</v>
      </c>
      <c r="P18" s="29" t="s">
        <v>23</v>
      </c>
      <c r="Q18" s="29" t="s">
        <v>24</v>
      </c>
      <c r="R18" s="29" t="s">
        <v>25</v>
      </c>
      <c r="S18" s="29" t="s">
        <v>26</v>
      </c>
      <c r="T18" s="29" t="s">
        <v>27</v>
      </c>
      <c r="U18" s="29" t="s">
        <v>28</v>
      </c>
      <c r="V18" s="29" t="s">
        <v>29</v>
      </c>
      <c r="W18" s="29" t="s">
        <v>30</v>
      </c>
      <c r="X18" s="29" t="s">
        <v>31</v>
      </c>
    </row>
    <row r="19" spans="1:24" customFormat="1" ht="28.5" customHeight="1">
      <c r="A19" s="4"/>
      <c r="B19" s="122" t="s">
        <v>2593</v>
      </c>
      <c r="C19" s="125" t="s">
        <v>2601</v>
      </c>
      <c r="D19" s="118" t="str">
        <f>'сист. мониторинга'!B113</f>
        <v>3172097_5afcc987-0569-4841-9d89-0b4208fb2f06</v>
      </c>
      <c r="E19" s="30">
        <v>1</v>
      </c>
      <c r="F19" s="30">
        <v>0</v>
      </c>
      <c r="G19" s="30">
        <v>1</v>
      </c>
      <c r="H19" s="30">
        <v>1</v>
      </c>
      <c r="I19" s="30">
        <v>1</v>
      </c>
      <c r="J19" s="30" t="s">
        <v>2602</v>
      </c>
      <c r="K19" s="30">
        <v>3</v>
      </c>
      <c r="L19" s="30">
        <v>15</v>
      </c>
      <c r="M19" s="30">
        <v>0</v>
      </c>
      <c r="N19" s="31">
        <v>6</v>
      </c>
      <c r="O19" s="31">
        <v>1</v>
      </c>
      <c r="P19" s="31">
        <v>1</v>
      </c>
      <c r="Q19" s="31">
        <v>0</v>
      </c>
      <c r="R19" s="31">
        <v>1</v>
      </c>
      <c r="S19" s="31">
        <v>4</v>
      </c>
      <c r="T19" s="32"/>
      <c r="U19" s="30">
        <v>1</v>
      </c>
      <c r="V19" s="30" t="s">
        <v>2602</v>
      </c>
      <c r="W19" s="30">
        <v>3</v>
      </c>
      <c r="X19" s="30">
        <v>15</v>
      </c>
    </row>
    <row r="20" spans="1:24" customFormat="1" ht="28.5" customHeight="1">
      <c r="A20" s="4"/>
      <c r="B20" s="122" t="s">
        <v>2594</v>
      </c>
      <c r="C20" s="125" t="s">
        <v>2601</v>
      </c>
      <c r="D20" s="118" t="s">
        <v>701</v>
      </c>
      <c r="E20" s="30">
        <v>1</v>
      </c>
      <c r="F20" s="30">
        <v>0</v>
      </c>
      <c r="G20" s="30">
        <v>1</v>
      </c>
      <c r="H20" s="30">
        <v>1</v>
      </c>
      <c r="I20" s="30">
        <v>1</v>
      </c>
      <c r="J20" s="30" t="s">
        <v>2602</v>
      </c>
      <c r="K20" s="30">
        <v>3</v>
      </c>
      <c r="L20" s="30">
        <v>15</v>
      </c>
      <c r="M20" s="30">
        <v>0</v>
      </c>
      <c r="N20" s="31"/>
      <c r="O20" s="31"/>
      <c r="P20" s="31"/>
      <c r="Q20" s="31"/>
      <c r="R20" s="31"/>
      <c r="S20" s="31"/>
      <c r="T20" s="32"/>
      <c r="U20" s="30">
        <v>1</v>
      </c>
      <c r="V20" s="30" t="s">
        <v>2602</v>
      </c>
      <c r="W20" s="30">
        <v>3</v>
      </c>
      <c r="X20" s="30">
        <v>15</v>
      </c>
    </row>
    <row r="21" spans="1:24" customFormat="1" ht="28.5" customHeight="1">
      <c r="A21" s="4"/>
      <c r="B21" s="122" t="s">
        <v>2595</v>
      </c>
      <c r="C21" s="125" t="s">
        <v>2601</v>
      </c>
      <c r="D21" s="118" t="s">
        <v>701</v>
      </c>
      <c r="E21" s="30">
        <v>1</v>
      </c>
      <c r="F21" s="30">
        <v>0</v>
      </c>
      <c r="G21" s="30">
        <v>1</v>
      </c>
      <c r="H21" s="30">
        <v>1</v>
      </c>
      <c r="I21" s="30">
        <v>1</v>
      </c>
      <c r="J21" s="30" t="s">
        <v>2602</v>
      </c>
      <c r="K21" s="30">
        <v>3</v>
      </c>
      <c r="L21" s="30">
        <v>15</v>
      </c>
      <c r="M21" s="30">
        <v>0</v>
      </c>
      <c r="N21" s="31"/>
      <c r="O21" s="31"/>
      <c r="P21" s="31"/>
      <c r="Q21" s="31"/>
      <c r="R21" s="31"/>
      <c r="S21" s="31"/>
      <c r="T21" s="32"/>
      <c r="U21" s="30">
        <v>1</v>
      </c>
      <c r="V21" s="30" t="s">
        <v>2602</v>
      </c>
      <c r="W21" s="30">
        <v>3</v>
      </c>
      <c r="X21" s="30">
        <v>15</v>
      </c>
    </row>
    <row r="22" spans="1:24" customFormat="1" ht="28.5" customHeight="1">
      <c r="A22" s="4"/>
      <c r="B22" s="122" t="s">
        <v>2596</v>
      </c>
      <c r="C22" s="125" t="s">
        <v>2601</v>
      </c>
      <c r="D22" s="118" t="s">
        <v>701</v>
      </c>
      <c r="E22" s="30">
        <v>1</v>
      </c>
      <c r="F22" s="30">
        <v>0</v>
      </c>
      <c r="G22" s="30">
        <v>1</v>
      </c>
      <c r="H22" s="30">
        <v>1</v>
      </c>
      <c r="I22" s="30">
        <v>1</v>
      </c>
      <c r="J22" s="30" t="s">
        <v>2602</v>
      </c>
      <c r="K22" s="30">
        <v>3</v>
      </c>
      <c r="L22" s="30">
        <v>15</v>
      </c>
      <c r="M22" s="30">
        <v>0</v>
      </c>
      <c r="N22" s="31"/>
      <c r="O22" s="31"/>
      <c r="P22" s="31"/>
      <c r="Q22" s="31"/>
      <c r="R22" s="31"/>
      <c r="S22" s="31"/>
      <c r="T22" s="32"/>
      <c r="U22" s="30">
        <v>1</v>
      </c>
      <c r="V22" s="30" t="s">
        <v>2602</v>
      </c>
      <c r="W22" s="30">
        <v>3</v>
      </c>
      <c r="X22" s="30">
        <v>15</v>
      </c>
    </row>
    <row r="23" spans="1:24" customFormat="1" ht="28.5" customHeight="1">
      <c r="A23" s="4"/>
      <c r="B23" s="122" t="s">
        <v>2597</v>
      </c>
      <c r="C23" s="125" t="s">
        <v>2601</v>
      </c>
      <c r="D23" s="118" t="s">
        <v>701</v>
      </c>
      <c r="E23" s="30">
        <v>1</v>
      </c>
      <c r="F23" s="30">
        <v>0</v>
      </c>
      <c r="G23" s="30">
        <v>1</v>
      </c>
      <c r="H23" s="30">
        <v>1</v>
      </c>
      <c r="I23" s="30">
        <v>1</v>
      </c>
      <c r="J23" s="30" t="s">
        <v>2602</v>
      </c>
      <c r="K23" s="30">
        <v>3</v>
      </c>
      <c r="L23" s="30">
        <v>15</v>
      </c>
      <c r="M23" s="30">
        <v>0</v>
      </c>
      <c r="N23" s="31"/>
      <c r="O23" s="31"/>
      <c r="P23" s="31"/>
      <c r="Q23" s="31"/>
      <c r="R23" s="31"/>
      <c r="S23" s="31"/>
      <c r="T23" s="32"/>
      <c r="U23" s="30">
        <v>1</v>
      </c>
      <c r="V23" s="30" t="s">
        <v>2602</v>
      </c>
      <c r="W23" s="30">
        <v>3</v>
      </c>
      <c r="X23" s="30">
        <v>15</v>
      </c>
    </row>
    <row r="24" spans="1:24" customFormat="1" ht="28.5" customHeight="1">
      <c r="A24" s="4"/>
      <c r="B24" s="122" t="s">
        <v>2598</v>
      </c>
      <c r="C24" s="125" t="s">
        <v>2601</v>
      </c>
      <c r="D24" s="118" t="s">
        <v>701</v>
      </c>
      <c r="E24" s="30">
        <v>1</v>
      </c>
      <c r="F24" s="30">
        <v>0</v>
      </c>
      <c r="G24" s="30">
        <v>1</v>
      </c>
      <c r="H24" s="30">
        <v>1</v>
      </c>
      <c r="I24" s="30">
        <v>1</v>
      </c>
      <c r="J24" s="30" t="s">
        <v>2602</v>
      </c>
      <c r="K24" s="30">
        <v>3</v>
      </c>
      <c r="L24" s="30">
        <v>15</v>
      </c>
      <c r="M24" s="30">
        <v>0</v>
      </c>
      <c r="N24" s="31"/>
      <c r="O24" s="31"/>
      <c r="P24" s="31"/>
      <c r="Q24" s="31"/>
      <c r="R24" s="31"/>
      <c r="S24" s="31"/>
      <c r="T24" s="32"/>
      <c r="U24" s="30">
        <v>1</v>
      </c>
      <c r="V24" s="30" t="s">
        <v>2602</v>
      </c>
      <c r="W24" s="30">
        <v>3</v>
      </c>
      <c r="X24" s="30">
        <v>15</v>
      </c>
    </row>
    <row r="25" spans="1:24" customFormat="1" ht="28.5" customHeight="1">
      <c r="A25" s="4"/>
      <c r="B25" s="122" t="s">
        <v>2599</v>
      </c>
      <c r="C25" s="125" t="s">
        <v>2601</v>
      </c>
      <c r="D25" s="118" t="s">
        <v>701</v>
      </c>
      <c r="E25" s="30">
        <v>1</v>
      </c>
      <c r="F25" s="30">
        <v>0</v>
      </c>
      <c r="G25" s="30">
        <v>1</v>
      </c>
      <c r="H25" s="30">
        <v>1</v>
      </c>
      <c r="I25" s="30">
        <v>1</v>
      </c>
      <c r="J25" s="30" t="s">
        <v>2602</v>
      </c>
      <c r="K25" s="30">
        <v>3</v>
      </c>
      <c r="L25" s="30">
        <v>15</v>
      </c>
      <c r="M25" s="30">
        <v>0</v>
      </c>
      <c r="N25" s="31"/>
      <c r="O25" s="31"/>
      <c r="P25" s="31"/>
      <c r="Q25" s="31"/>
      <c r="R25" s="31"/>
      <c r="S25" s="31"/>
      <c r="T25" s="32"/>
      <c r="U25" s="30">
        <v>1</v>
      </c>
      <c r="V25" s="30" t="s">
        <v>2602</v>
      </c>
      <c r="W25" s="30">
        <v>3</v>
      </c>
      <c r="X25" s="30">
        <v>15</v>
      </c>
    </row>
    <row r="26" spans="1:24" customFormat="1" ht="28.5" customHeight="1" thickBot="1">
      <c r="A26" s="4"/>
      <c r="B26" s="122" t="s">
        <v>2600</v>
      </c>
      <c r="C26" s="125" t="s">
        <v>2601</v>
      </c>
      <c r="D26" s="118" t="s">
        <v>701</v>
      </c>
      <c r="E26" s="30">
        <v>1</v>
      </c>
      <c r="F26" s="30">
        <v>0</v>
      </c>
      <c r="G26" s="30">
        <v>1</v>
      </c>
      <c r="H26" s="30">
        <v>1</v>
      </c>
      <c r="I26" s="30">
        <v>1</v>
      </c>
      <c r="J26" s="30" t="s">
        <v>2602</v>
      </c>
      <c r="K26" s="30">
        <v>3</v>
      </c>
      <c r="L26" s="30">
        <v>15</v>
      </c>
      <c r="M26" s="30">
        <v>0</v>
      </c>
      <c r="N26" s="31"/>
      <c r="O26" s="31"/>
      <c r="P26" s="31"/>
      <c r="Q26" s="31"/>
      <c r="R26" s="31"/>
      <c r="S26" s="31"/>
      <c r="T26" s="32"/>
      <c r="U26" s="30">
        <v>1</v>
      </c>
      <c r="V26" s="30" t="s">
        <v>2602</v>
      </c>
      <c r="W26" s="30">
        <v>3</v>
      </c>
      <c r="X26" s="30">
        <v>15</v>
      </c>
    </row>
    <row r="27" spans="1:24" customFormat="1" ht="28.5" hidden="1" customHeight="1">
      <c r="A27" s="4"/>
      <c r="B27" s="122"/>
      <c r="C27" s="125" t="s">
        <v>2631</v>
      </c>
      <c r="D27" s="118"/>
      <c r="E27" s="30"/>
      <c r="F27" s="30"/>
      <c r="G27" s="30"/>
      <c r="H27" s="30"/>
      <c r="I27" s="30"/>
      <c r="J27" s="30" t="s">
        <v>2602</v>
      </c>
      <c r="K27" s="30"/>
      <c r="L27" s="30"/>
      <c r="M27" s="30"/>
      <c r="N27" s="31"/>
      <c r="O27" s="31"/>
      <c r="P27" s="31"/>
      <c r="Q27" s="31"/>
      <c r="R27" s="31"/>
      <c r="S27" s="31"/>
      <c r="T27" s="32"/>
      <c r="U27" s="30"/>
      <c r="V27" s="30" t="s">
        <v>2602</v>
      </c>
      <c r="W27" s="30"/>
      <c r="X27" s="30"/>
    </row>
    <row r="28" spans="1:24" customFormat="1" ht="28.5" hidden="1" customHeight="1">
      <c r="A28" s="4"/>
      <c r="B28" s="122"/>
      <c r="C28" s="125" t="s">
        <v>2632</v>
      </c>
      <c r="D28" s="118"/>
      <c r="E28" s="30"/>
      <c r="F28" s="30"/>
      <c r="G28" s="30"/>
      <c r="H28" s="30"/>
      <c r="I28" s="30"/>
      <c r="J28" s="30" t="s">
        <v>2602</v>
      </c>
      <c r="K28" s="30"/>
      <c r="L28" s="30"/>
      <c r="M28" s="30"/>
      <c r="N28" s="31"/>
      <c r="O28" s="31"/>
      <c r="P28" s="31"/>
      <c r="Q28" s="31"/>
      <c r="R28" s="31"/>
      <c r="S28" s="31"/>
      <c r="T28" s="32"/>
      <c r="U28" s="30"/>
      <c r="V28" s="30" t="s">
        <v>2602</v>
      </c>
      <c r="W28" s="30"/>
      <c r="X28" s="30"/>
    </row>
    <row r="29" spans="1:24" customFormat="1" ht="28.5" hidden="1" customHeight="1">
      <c r="A29" s="4"/>
      <c r="B29" s="122"/>
      <c r="C29" s="125" t="s">
        <v>2633</v>
      </c>
      <c r="D29" s="118"/>
      <c r="E29" s="30"/>
      <c r="F29" s="30"/>
      <c r="G29" s="30"/>
      <c r="H29" s="30"/>
      <c r="I29" s="30"/>
      <c r="J29" s="30" t="s">
        <v>2602</v>
      </c>
      <c r="K29" s="30"/>
      <c r="L29" s="30"/>
      <c r="M29" s="30"/>
      <c r="N29" s="31"/>
      <c r="O29" s="31"/>
      <c r="P29" s="31"/>
      <c r="Q29" s="31"/>
      <c r="R29" s="31"/>
      <c r="S29" s="31"/>
      <c r="T29" s="32"/>
      <c r="U29" s="30"/>
      <c r="V29" s="30" t="s">
        <v>2602</v>
      </c>
      <c r="W29" s="30"/>
      <c r="X29" s="30"/>
    </row>
    <row r="30" spans="1:24" customFormat="1" ht="28.5" hidden="1" customHeight="1">
      <c r="A30" s="4"/>
      <c r="B30" s="122"/>
      <c r="C30" s="125" t="s">
        <v>2634</v>
      </c>
      <c r="D30" s="118"/>
      <c r="E30" s="30"/>
      <c r="F30" s="30"/>
      <c r="G30" s="30"/>
      <c r="H30" s="30"/>
      <c r="I30" s="30"/>
      <c r="J30" s="30" t="s">
        <v>2602</v>
      </c>
      <c r="K30" s="30"/>
      <c r="L30" s="30"/>
      <c r="M30" s="30"/>
      <c r="N30" s="31"/>
      <c r="O30" s="31"/>
      <c r="P30" s="31"/>
      <c r="Q30" s="31"/>
      <c r="R30" s="31"/>
      <c r="S30" s="31"/>
      <c r="T30" s="32"/>
      <c r="U30" s="30"/>
      <c r="V30" s="30" t="s">
        <v>2602</v>
      </c>
      <c r="W30" s="30"/>
      <c r="X30" s="30"/>
    </row>
    <row r="31" spans="1:24" customFormat="1" ht="28.5" hidden="1" customHeight="1">
      <c r="A31" s="4"/>
      <c r="B31" s="122"/>
      <c r="C31" s="125" t="s">
        <v>2635</v>
      </c>
      <c r="D31" s="118"/>
      <c r="E31" s="30"/>
      <c r="F31" s="30"/>
      <c r="G31" s="30"/>
      <c r="H31" s="30"/>
      <c r="I31" s="30"/>
      <c r="J31" s="30" t="s">
        <v>2602</v>
      </c>
      <c r="K31" s="30"/>
      <c r="L31" s="30"/>
      <c r="M31" s="30"/>
      <c r="N31" s="31"/>
      <c r="O31" s="31"/>
      <c r="P31" s="31"/>
      <c r="Q31" s="31"/>
      <c r="R31" s="31"/>
      <c r="S31" s="31"/>
      <c r="T31" s="32"/>
      <c r="U31" s="30"/>
      <c r="V31" s="30" t="s">
        <v>2602</v>
      </c>
      <c r="W31" s="30"/>
      <c r="X31" s="30"/>
    </row>
    <row r="32" spans="1:24" customFormat="1" ht="28.5" hidden="1" customHeight="1">
      <c r="A32" s="4"/>
      <c r="B32" s="122"/>
      <c r="C32" s="125" t="s">
        <v>2636</v>
      </c>
      <c r="D32" s="118"/>
      <c r="E32" s="30"/>
      <c r="F32" s="30"/>
      <c r="G32" s="30"/>
      <c r="H32" s="30"/>
      <c r="I32" s="30"/>
      <c r="J32" s="30" t="s">
        <v>2602</v>
      </c>
      <c r="K32" s="30"/>
      <c r="L32" s="30"/>
      <c r="M32" s="30"/>
      <c r="N32" s="31"/>
      <c r="O32" s="31"/>
      <c r="P32" s="31"/>
      <c r="Q32" s="31"/>
      <c r="R32" s="31"/>
      <c r="S32" s="31"/>
      <c r="T32" s="32"/>
      <c r="U32" s="30"/>
      <c r="V32" s="30" t="s">
        <v>2602</v>
      </c>
      <c r="W32" s="30"/>
      <c r="X32" s="30"/>
    </row>
    <row r="33" spans="1:24" customFormat="1" ht="28.5" hidden="1" customHeight="1">
      <c r="A33" s="4"/>
      <c r="B33" s="122"/>
      <c r="C33" s="125" t="s">
        <v>2637</v>
      </c>
      <c r="D33" s="118"/>
      <c r="E33" s="30"/>
      <c r="F33" s="30"/>
      <c r="G33" s="30"/>
      <c r="H33" s="30"/>
      <c r="I33" s="30"/>
      <c r="J33" s="30" t="s">
        <v>2602</v>
      </c>
      <c r="K33" s="30"/>
      <c r="L33" s="30"/>
      <c r="M33" s="30"/>
      <c r="N33" s="31"/>
      <c r="O33" s="31"/>
      <c r="P33" s="31"/>
      <c r="Q33" s="31"/>
      <c r="R33" s="31"/>
      <c r="S33" s="31"/>
      <c r="T33" s="32"/>
      <c r="U33" s="30"/>
      <c r="V33" s="30" t="s">
        <v>2602</v>
      </c>
      <c r="W33" s="30"/>
      <c r="X33" s="30"/>
    </row>
    <row r="34" spans="1:24" customFormat="1" ht="28.5" hidden="1" customHeight="1">
      <c r="A34" s="4"/>
      <c r="B34" s="122"/>
      <c r="C34" s="125" t="s">
        <v>2638</v>
      </c>
      <c r="D34" s="118"/>
      <c r="E34" s="30"/>
      <c r="F34" s="30"/>
      <c r="G34" s="30"/>
      <c r="H34" s="30"/>
      <c r="I34" s="30"/>
      <c r="J34" s="30" t="s">
        <v>2602</v>
      </c>
      <c r="K34" s="30"/>
      <c r="L34" s="30"/>
      <c r="M34" s="30"/>
      <c r="N34" s="31"/>
      <c r="O34" s="31"/>
      <c r="P34" s="31"/>
      <c r="Q34" s="31"/>
      <c r="R34" s="31"/>
      <c r="S34" s="31"/>
      <c r="T34" s="32"/>
      <c r="U34" s="30"/>
      <c r="V34" s="30" t="s">
        <v>2602</v>
      </c>
      <c r="W34" s="30"/>
      <c r="X34" s="30"/>
    </row>
    <row r="35" spans="1:24" customFormat="1" ht="28.5" hidden="1" customHeight="1">
      <c r="A35" s="4"/>
      <c r="B35" s="122"/>
      <c r="C35" s="125" t="s">
        <v>2639</v>
      </c>
      <c r="D35" s="118"/>
      <c r="E35" s="30"/>
      <c r="F35" s="30"/>
      <c r="G35" s="30"/>
      <c r="H35" s="30"/>
      <c r="I35" s="30"/>
      <c r="J35" s="30" t="s">
        <v>2602</v>
      </c>
      <c r="K35" s="30"/>
      <c r="L35" s="30"/>
      <c r="M35" s="30"/>
      <c r="N35" s="31"/>
      <c r="O35" s="31"/>
      <c r="P35" s="31"/>
      <c r="Q35" s="31"/>
      <c r="R35" s="31"/>
      <c r="S35" s="31"/>
      <c r="T35" s="32"/>
      <c r="U35" s="30"/>
      <c r="V35" s="30" t="s">
        <v>2602</v>
      </c>
      <c r="W35" s="30"/>
      <c r="X35" s="30"/>
    </row>
    <row r="36" spans="1:24" customFormat="1" ht="28.5" hidden="1" customHeight="1">
      <c r="A36" s="4"/>
      <c r="B36" s="122"/>
      <c r="C36" s="125" t="s">
        <v>2640</v>
      </c>
      <c r="D36" s="118"/>
      <c r="E36" s="30"/>
      <c r="F36" s="30"/>
      <c r="G36" s="30"/>
      <c r="H36" s="30"/>
      <c r="I36" s="30"/>
      <c r="J36" s="30" t="s">
        <v>2602</v>
      </c>
      <c r="K36" s="30"/>
      <c r="L36" s="30"/>
      <c r="M36" s="30"/>
      <c r="N36" s="31"/>
      <c r="O36" s="31"/>
      <c r="P36" s="31"/>
      <c r="Q36" s="31"/>
      <c r="R36" s="31"/>
      <c r="S36" s="31"/>
      <c r="T36" s="32"/>
      <c r="U36" s="30"/>
      <c r="V36" s="30" t="s">
        <v>2602</v>
      </c>
      <c r="W36" s="30"/>
      <c r="X36" s="30"/>
    </row>
    <row r="37" spans="1:24" customFormat="1" ht="28.5" hidden="1" customHeight="1">
      <c r="A37" s="4"/>
      <c r="B37" s="122"/>
      <c r="C37" s="125" t="s">
        <v>2641</v>
      </c>
      <c r="D37" s="118"/>
      <c r="E37" s="30"/>
      <c r="F37" s="30"/>
      <c r="G37" s="30"/>
      <c r="H37" s="30"/>
      <c r="I37" s="30"/>
      <c r="J37" s="30" t="s">
        <v>2602</v>
      </c>
      <c r="K37" s="30"/>
      <c r="L37" s="30"/>
      <c r="M37" s="30"/>
      <c r="N37" s="31"/>
      <c r="O37" s="31"/>
      <c r="P37" s="31"/>
      <c r="Q37" s="31"/>
      <c r="R37" s="31"/>
      <c r="S37" s="31"/>
      <c r="T37" s="32"/>
      <c r="U37" s="30"/>
      <c r="V37" s="30" t="s">
        <v>2602</v>
      </c>
      <c r="W37" s="30"/>
      <c r="X37" s="30"/>
    </row>
    <row r="38" spans="1:24" customFormat="1" ht="28.5" hidden="1" customHeight="1">
      <c r="A38" s="4"/>
      <c r="B38" s="122"/>
      <c r="C38" s="125" t="s">
        <v>2642</v>
      </c>
      <c r="D38" s="118"/>
      <c r="E38" s="30"/>
      <c r="F38" s="30"/>
      <c r="G38" s="30"/>
      <c r="H38" s="30"/>
      <c r="I38" s="30"/>
      <c r="J38" s="30" t="s">
        <v>2602</v>
      </c>
      <c r="K38" s="30"/>
      <c r="L38" s="30"/>
      <c r="M38" s="30"/>
      <c r="N38" s="31"/>
      <c r="O38" s="31"/>
      <c r="P38" s="31"/>
      <c r="Q38" s="31"/>
      <c r="R38" s="31"/>
      <c r="S38" s="31"/>
      <c r="T38" s="32"/>
      <c r="U38" s="30"/>
      <c r="V38" s="30" t="s">
        <v>2602</v>
      </c>
      <c r="W38" s="30"/>
      <c r="X38" s="30"/>
    </row>
    <row r="39" spans="1:24" customFormat="1" ht="28.5" hidden="1" customHeight="1">
      <c r="A39" s="4"/>
      <c r="B39" s="122"/>
      <c r="C39" s="125" t="s">
        <v>2643</v>
      </c>
      <c r="D39" s="118"/>
      <c r="E39" s="30"/>
      <c r="F39" s="30"/>
      <c r="G39" s="30"/>
      <c r="H39" s="30"/>
      <c r="I39" s="30"/>
      <c r="J39" s="30" t="s">
        <v>2602</v>
      </c>
      <c r="K39" s="30"/>
      <c r="L39" s="30"/>
      <c r="M39" s="30"/>
      <c r="N39" s="31"/>
      <c r="O39" s="31"/>
      <c r="P39" s="31"/>
      <c r="Q39" s="31"/>
      <c r="R39" s="31"/>
      <c r="S39" s="31"/>
      <c r="T39" s="32"/>
      <c r="U39" s="30"/>
      <c r="V39" s="30" t="s">
        <v>2602</v>
      </c>
      <c r="W39" s="30"/>
      <c r="X39" s="30"/>
    </row>
    <row r="40" spans="1:24" customFormat="1" ht="28.5" hidden="1" customHeight="1">
      <c r="A40" s="4"/>
      <c r="B40" s="122"/>
      <c r="C40" s="125" t="s">
        <v>2644</v>
      </c>
      <c r="D40" s="118"/>
      <c r="E40" s="30"/>
      <c r="F40" s="30"/>
      <c r="G40" s="30"/>
      <c r="H40" s="30"/>
      <c r="I40" s="30"/>
      <c r="J40" s="30" t="s">
        <v>2602</v>
      </c>
      <c r="K40" s="30"/>
      <c r="L40" s="30"/>
      <c r="M40" s="30"/>
      <c r="N40" s="31"/>
      <c r="O40" s="31"/>
      <c r="P40" s="31"/>
      <c r="Q40" s="31"/>
      <c r="R40" s="31"/>
      <c r="S40" s="31"/>
      <c r="T40" s="32"/>
      <c r="U40" s="30"/>
      <c r="V40" s="30" t="s">
        <v>2602</v>
      </c>
      <c r="W40" s="30"/>
      <c r="X40" s="30"/>
    </row>
    <row r="41" spans="1:24" customFormat="1" ht="28.5" hidden="1" customHeight="1">
      <c r="A41" s="4"/>
      <c r="B41" s="122"/>
      <c r="C41" s="125" t="s">
        <v>2645</v>
      </c>
      <c r="D41" s="118"/>
      <c r="E41" s="30"/>
      <c r="F41" s="30"/>
      <c r="G41" s="30"/>
      <c r="H41" s="30"/>
      <c r="I41" s="30"/>
      <c r="J41" s="30" t="s">
        <v>2602</v>
      </c>
      <c r="K41" s="30"/>
      <c r="L41" s="30"/>
      <c r="M41" s="30"/>
      <c r="N41" s="31"/>
      <c r="O41" s="31"/>
      <c r="P41" s="31"/>
      <c r="Q41" s="31"/>
      <c r="R41" s="31"/>
      <c r="S41" s="31"/>
      <c r="T41" s="32"/>
      <c r="U41" s="30"/>
      <c r="V41" s="30" t="s">
        <v>2602</v>
      </c>
      <c r="W41" s="30"/>
      <c r="X41" s="30"/>
    </row>
    <row r="42" spans="1:24" customFormat="1" ht="28.5" hidden="1" customHeight="1">
      <c r="A42" s="4"/>
      <c r="B42" s="122"/>
      <c r="C42" s="125" t="s">
        <v>2646</v>
      </c>
      <c r="D42" s="118"/>
      <c r="E42" s="30"/>
      <c r="F42" s="30"/>
      <c r="G42" s="30"/>
      <c r="H42" s="30"/>
      <c r="I42" s="30"/>
      <c r="J42" s="30" t="s">
        <v>2602</v>
      </c>
      <c r="K42" s="30"/>
      <c r="L42" s="30"/>
      <c r="M42" s="30"/>
      <c r="N42" s="31"/>
      <c r="O42" s="31"/>
      <c r="P42" s="31"/>
      <c r="Q42" s="31"/>
      <c r="R42" s="31"/>
      <c r="S42" s="31"/>
      <c r="T42" s="32"/>
      <c r="U42" s="30"/>
      <c r="V42" s="30" t="s">
        <v>2602</v>
      </c>
      <c r="W42" s="30"/>
      <c r="X42" s="30"/>
    </row>
    <row r="43" spans="1:24" customFormat="1" ht="28.5" hidden="1" customHeight="1">
      <c r="A43" s="4"/>
      <c r="B43" s="122"/>
      <c r="C43" s="125" t="s">
        <v>2647</v>
      </c>
      <c r="D43" s="118"/>
      <c r="E43" s="30"/>
      <c r="F43" s="30"/>
      <c r="G43" s="30"/>
      <c r="H43" s="30"/>
      <c r="I43" s="30"/>
      <c r="J43" s="30" t="s">
        <v>2602</v>
      </c>
      <c r="K43" s="30"/>
      <c r="L43" s="30"/>
      <c r="M43" s="30"/>
      <c r="N43" s="31"/>
      <c r="O43" s="31"/>
      <c r="P43" s="31"/>
      <c r="Q43" s="31"/>
      <c r="R43" s="31"/>
      <c r="S43" s="31"/>
      <c r="T43" s="32"/>
      <c r="U43" s="30"/>
      <c r="V43" s="30" t="s">
        <v>2602</v>
      </c>
      <c r="W43" s="30"/>
      <c r="X43" s="30"/>
    </row>
    <row r="44" spans="1:24" customFormat="1" ht="28.5" hidden="1" customHeight="1">
      <c r="A44" s="4"/>
      <c r="B44" s="122"/>
      <c r="C44" s="125" t="s">
        <v>2648</v>
      </c>
      <c r="D44" s="118"/>
      <c r="E44" s="30"/>
      <c r="F44" s="30"/>
      <c r="G44" s="30"/>
      <c r="H44" s="30"/>
      <c r="I44" s="30"/>
      <c r="J44" s="30" t="s">
        <v>2602</v>
      </c>
      <c r="K44" s="30"/>
      <c r="L44" s="30"/>
      <c r="M44" s="30"/>
      <c r="N44" s="31"/>
      <c r="O44" s="31"/>
      <c r="P44" s="31"/>
      <c r="Q44" s="31"/>
      <c r="R44" s="31"/>
      <c r="S44" s="31"/>
      <c r="T44" s="32"/>
      <c r="U44" s="30"/>
      <c r="V44" s="30" t="s">
        <v>2602</v>
      </c>
      <c r="W44" s="30"/>
      <c r="X44" s="30"/>
    </row>
    <row r="45" spans="1:24" customFormat="1" ht="28.5" hidden="1" customHeight="1">
      <c r="A45" s="4"/>
      <c r="B45" s="122"/>
      <c r="C45" s="125" t="s">
        <v>2649</v>
      </c>
      <c r="D45" s="118"/>
      <c r="E45" s="30"/>
      <c r="F45" s="30"/>
      <c r="G45" s="30"/>
      <c r="H45" s="30"/>
      <c r="I45" s="30"/>
      <c r="J45" s="30" t="s">
        <v>2602</v>
      </c>
      <c r="K45" s="30"/>
      <c r="L45" s="30"/>
      <c r="M45" s="30"/>
      <c r="N45" s="31"/>
      <c r="O45" s="31"/>
      <c r="P45" s="31"/>
      <c r="Q45" s="31"/>
      <c r="R45" s="31"/>
      <c r="S45" s="31"/>
      <c r="T45" s="32"/>
      <c r="U45" s="30"/>
      <c r="V45" s="30" t="s">
        <v>2602</v>
      </c>
      <c r="W45" s="30"/>
      <c r="X45" s="30"/>
    </row>
    <row r="46" spans="1:24" customFormat="1" ht="28.5" hidden="1" customHeight="1">
      <c r="A46" s="4"/>
      <c r="B46" s="122"/>
      <c r="C46" s="125" t="s">
        <v>2650</v>
      </c>
      <c r="D46" s="118"/>
      <c r="E46" s="30"/>
      <c r="F46" s="30"/>
      <c r="G46" s="30"/>
      <c r="H46" s="30"/>
      <c r="I46" s="30"/>
      <c r="J46" s="30" t="s">
        <v>2602</v>
      </c>
      <c r="K46" s="30"/>
      <c r="L46" s="30"/>
      <c r="M46" s="30"/>
      <c r="N46" s="31"/>
      <c r="O46" s="31"/>
      <c r="P46" s="31"/>
      <c r="Q46" s="31"/>
      <c r="R46" s="31"/>
      <c r="S46" s="31"/>
      <c r="T46" s="32"/>
      <c r="U46" s="30"/>
      <c r="V46" s="30" t="s">
        <v>2602</v>
      </c>
      <c r="W46" s="30"/>
      <c r="X46" s="30"/>
    </row>
    <row r="47" spans="1:24" customFormat="1" ht="28.5" hidden="1" customHeight="1">
      <c r="A47" s="4"/>
      <c r="B47" s="122"/>
      <c r="C47" s="125" t="s">
        <v>2651</v>
      </c>
      <c r="D47" s="118"/>
      <c r="E47" s="30"/>
      <c r="F47" s="30"/>
      <c r="G47" s="30"/>
      <c r="H47" s="30"/>
      <c r="I47" s="30"/>
      <c r="J47" s="30" t="s">
        <v>2602</v>
      </c>
      <c r="K47" s="30"/>
      <c r="L47" s="30"/>
      <c r="M47" s="30"/>
      <c r="N47" s="31"/>
      <c r="O47" s="31"/>
      <c r="P47" s="31"/>
      <c r="Q47" s="31"/>
      <c r="R47" s="31"/>
      <c r="S47" s="31"/>
      <c r="T47" s="32"/>
      <c r="U47" s="30"/>
      <c r="V47" s="30" t="s">
        <v>2602</v>
      </c>
      <c r="W47" s="30"/>
      <c r="X47" s="30"/>
    </row>
    <row r="48" spans="1:24" customFormat="1" ht="28.5" hidden="1" customHeight="1">
      <c r="A48" s="4"/>
      <c r="B48" s="122"/>
      <c r="C48" s="125" t="s">
        <v>2652</v>
      </c>
      <c r="D48" s="118"/>
      <c r="E48" s="30"/>
      <c r="F48" s="30"/>
      <c r="G48" s="30"/>
      <c r="H48" s="30"/>
      <c r="I48" s="30"/>
      <c r="J48" s="30" t="s">
        <v>2602</v>
      </c>
      <c r="K48" s="30"/>
      <c r="L48" s="30"/>
      <c r="M48" s="30"/>
      <c r="N48" s="31"/>
      <c r="O48" s="31"/>
      <c r="P48" s="31"/>
      <c r="Q48" s="31"/>
      <c r="R48" s="31"/>
      <c r="S48" s="31"/>
      <c r="T48" s="32"/>
      <c r="U48" s="30"/>
      <c r="V48" s="30" t="s">
        <v>2602</v>
      </c>
      <c r="W48" s="30"/>
      <c r="X48" s="30"/>
    </row>
    <row r="49" spans="1:40" customFormat="1" ht="28.5" hidden="1" customHeight="1">
      <c r="A49" s="4"/>
      <c r="B49" s="122"/>
      <c r="C49" s="125" t="s">
        <v>2653</v>
      </c>
      <c r="D49" s="118"/>
      <c r="E49" s="30"/>
      <c r="F49" s="30"/>
      <c r="G49" s="30"/>
      <c r="H49" s="30"/>
      <c r="I49" s="30"/>
      <c r="J49" s="30" t="s">
        <v>2602</v>
      </c>
      <c r="K49" s="30"/>
      <c r="L49" s="30"/>
      <c r="M49" s="30"/>
      <c r="N49" s="31"/>
      <c r="O49" s="31"/>
      <c r="P49" s="31"/>
      <c r="Q49" s="31"/>
      <c r="R49" s="31"/>
      <c r="S49" s="31"/>
      <c r="T49" s="32"/>
      <c r="U49" s="30"/>
      <c r="V49" s="30" t="s">
        <v>2602</v>
      </c>
      <c r="W49" s="30"/>
      <c r="X49" s="30"/>
    </row>
    <row r="50" spans="1:40" customFormat="1" ht="28.5" hidden="1" customHeight="1">
      <c r="A50" s="4"/>
      <c r="B50" s="122"/>
      <c r="C50" s="125" t="s">
        <v>2654</v>
      </c>
      <c r="D50" s="118"/>
      <c r="E50" s="30"/>
      <c r="F50" s="30"/>
      <c r="G50" s="30"/>
      <c r="H50" s="30"/>
      <c r="I50" s="30"/>
      <c r="J50" s="30" t="s">
        <v>2602</v>
      </c>
      <c r="K50" s="30"/>
      <c r="L50" s="30"/>
      <c r="M50" s="30"/>
      <c r="N50" s="31"/>
      <c r="O50" s="31"/>
      <c r="P50" s="31"/>
      <c r="Q50" s="31"/>
      <c r="R50" s="31"/>
      <c r="S50" s="31"/>
      <c r="T50" s="32"/>
      <c r="U50" s="30"/>
      <c r="V50" s="30" t="s">
        <v>2602</v>
      </c>
      <c r="W50" s="30"/>
      <c r="X50" s="30"/>
    </row>
    <row r="51" spans="1:40" customFormat="1" ht="28.5" hidden="1" customHeight="1">
      <c r="A51" s="4"/>
      <c r="B51" s="122"/>
      <c r="C51" s="125" t="s">
        <v>2655</v>
      </c>
      <c r="D51" s="118"/>
      <c r="E51" s="30"/>
      <c r="F51" s="30"/>
      <c r="G51" s="30"/>
      <c r="H51" s="30"/>
      <c r="I51" s="30"/>
      <c r="J51" s="30" t="s">
        <v>2602</v>
      </c>
      <c r="K51" s="30"/>
      <c r="L51" s="30"/>
      <c r="M51" s="30"/>
      <c r="N51" s="31"/>
      <c r="O51" s="31"/>
      <c r="P51" s="31"/>
      <c r="Q51" s="31"/>
      <c r="R51" s="31"/>
      <c r="S51" s="31"/>
      <c r="T51" s="32"/>
      <c r="U51" s="30"/>
      <c r="V51" s="30" t="s">
        <v>2602</v>
      </c>
      <c r="W51" s="30"/>
      <c r="X51" s="30"/>
    </row>
    <row r="52" spans="1:40" customFormat="1" ht="28.5" hidden="1" customHeight="1">
      <c r="A52" s="4"/>
      <c r="B52" s="122"/>
      <c r="C52" s="125" t="s">
        <v>2656</v>
      </c>
      <c r="D52" s="118"/>
      <c r="E52" s="30"/>
      <c r="F52" s="30"/>
      <c r="G52" s="30"/>
      <c r="H52" s="30"/>
      <c r="I52" s="30"/>
      <c r="J52" s="30" t="s">
        <v>2602</v>
      </c>
      <c r="K52" s="30"/>
      <c r="L52" s="30"/>
      <c r="M52" s="30"/>
      <c r="N52" s="31"/>
      <c r="O52" s="31"/>
      <c r="P52" s="31"/>
      <c r="Q52" s="31"/>
      <c r="R52" s="31"/>
      <c r="S52" s="31"/>
      <c r="T52" s="32"/>
      <c r="U52" s="30"/>
      <c r="V52" s="30" t="s">
        <v>2602</v>
      </c>
      <c r="W52" s="30"/>
      <c r="X52" s="30"/>
    </row>
    <row r="53" spans="1:40" customFormat="1" ht="28.5" hidden="1" customHeight="1">
      <c r="A53" s="4"/>
      <c r="B53" s="122"/>
      <c r="C53" s="125" t="s">
        <v>2657</v>
      </c>
      <c r="D53" s="118"/>
      <c r="E53" s="30"/>
      <c r="F53" s="30"/>
      <c r="G53" s="30"/>
      <c r="H53" s="30"/>
      <c r="I53" s="30"/>
      <c r="J53" s="30" t="s">
        <v>2602</v>
      </c>
      <c r="K53" s="30"/>
      <c r="L53" s="30"/>
      <c r="M53" s="30"/>
      <c r="N53" s="31"/>
      <c r="O53" s="31"/>
      <c r="P53" s="31"/>
      <c r="Q53" s="31"/>
      <c r="R53" s="31"/>
      <c r="S53" s="31"/>
      <c r="T53" s="32"/>
      <c r="U53" s="30"/>
      <c r="V53" s="30" t="s">
        <v>2602</v>
      </c>
      <c r="W53" s="30"/>
      <c r="X53" s="30"/>
    </row>
    <row r="54" spans="1:40" customFormat="1" ht="28.5" hidden="1" customHeight="1">
      <c r="A54" s="4"/>
      <c r="B54" s="122"/>
      <c r="C54" s="125" t="s">
        <v>2658</v>
      </c>
      <c r="D54" s="118"/>
      <c r="E54" s="30"/>
      <c r="F54" s="30"/>
      <c r="G54" s="30"/>
      <c r="H54" s="30"/>
      <c r="I54" s="30"/>
      <c r="J54" s="30" t="s">
        <v>2602</v>
      </c>
      <c r="K54" s="30"/>
      <c r="L54" s="30"/>
      <c r="M54" s="30"/>
      <c r="N54" s="31"/>
      <c r="O54" s="31"/>
      <c r="P54" s="31"/>
      <c r="Q54" s="31"/>
      <c r="R54" s="31"/>
      <c r="S54" s="31"/>
      <c r="T54" s="32"/>
      <c r="U54" s="30"/>
      <c r="V54" s="30" t="s">
        <v>2602</v>
      </c>
      <c r="W54" s="30"/>
      <c r="X54" s="30"/>
    </row>
    <row r="55" spans="1:40" customFormat="1" ht="28.5" hidden="1" customHeight="1" thickBot="1">
      <c r="A55" s="4"/>
      <c r="B55" s="122"/>
      <c r="C55" s="125" t="s">
        <v>2659</v>
      </c>
      <c r="D55" s="118"/>
      <c r="E55" s="30"/>
      <c r="F55" s="30"/>
      <c r="G55" s="30"/>
      <c r="H55" s="30"/>
      <c r="I55" s="30"/>
      <c r="J55" s="30" t="s">
        <v>2602</v>
      </c>
      <c r="K55" s="30"/>
      <c r="L55" s="30"/>
      <c r="M55" s="30"/>
      <c r="N55" s="31"/>
      <c r="O55" s="31"/>
      <c r="P55" s="31"/>
      <c r="Q55" s="31"/>
      <c r="R55" s="31"/>
      <c r="S55" s="31"/>
      <c r="T55" s="32"/>
      <c r="U55" s="30"/>
      <c r="V55" s="30" t="s">
        <v>2602</v>
      </c>
      <c r="W55" s="30"/>
      <c r="X55" s="30"/>
    </row>
    <row r="56" spans="1:40" customFormat="1" ht="28.5" hidden="1" customHeight="1" outlineLevel="1">
      <c r="A56" s="4"/>
      <c r="B56" s="122" t="s">
        <v>2630</v>
      </c>
      <c r="C56" s="125" t="s">
        <v>2601</v>
      </c>
      <c r="D56" s="118" t="s">
        <v>701</v>
      </c>
      <c r="E56" s="30">
        <v>1</v>
      </c>
      <c r="F56" s="30">
        <v>0</v>
      </c>
      <c r="G56" s="30">
        <v>1</v>
      </c>
      <c r="H56" s="30">
        <v>1</v>
      </c>
      <c r="I56" s="30">
        <v>1</v>
      </c>
      <c r="J56" s="30" t="s">
        <v>2602</v>
      </c>
      <c r="K56" s="30">
        <v>3</v>
      </c>
      <c r="L56" s="30">
        <v>15</v>
      </c>
      <c r="M56" s="30">
        <v>0</v>
      </c>
      <c r="N56" s="31"/>
      <c r="O56" s="31"/>
      <c r="P56" s="31"/>
      <c r="Q56" s="31"/>
      <c r="R56" s="31"/>
      <c r="S56" s="31"/>
      <c r="T56" s="31"/>
      <c r="U56" s="30">
        <v>1</v>
      </c>
      <c r="V56" s="30" t="s">
        <v>2602</v>
      </c>
      <c r="W56" s="30">
        <v>3</v>
      </c>
      <c r="X56" s="30">
        <v>15</v>
      </c>
    </row>
    <row r="57" spans="1:40" customFormat="1" ht="28.5" hidden="1" customHeight="1" outlineLevel="1">
      <c r="A57" s="4"/>
      <c r="B57" s="122"/>
      <c r="C57" s="125"/>
      <c r="D57" s="118"/>
      <c r="E57" s="30"/>
      <c r="F57" s="30"/>
      <c r="G57" s="30"/>
      <c r="H57" s="30"/>
      <c r="I57" s="30"/>
      <c r="J57" s="30"/>
      <c r="K57" s="30"/>
      <c r="L57" s="30"/>
      <c r="M57" s="30"/>
      <c r="N57" s="31"/>
      <c r="O57" s="31"/>
      <c r="P57" s="31"/>
      <c r="Q57" s="31"/>
      <c r="R57" s="31"/>
      <c r="S57" s="31"/>
      <c r="T57" s="31"/>
      <c r="U57" s="30"/>
      <c r="V57" s="30"/>
      <c r="W57" s="30"/>
      <c r="X57" s="30"/>
    </row>
    <row r="58" spans="1:40" customFormat="1" ht="28.5" hidden="1" customHeight="1" outlineLevel="1">
      <c r="A58" s="4"/>
      <c r="B58" s="122"/>
      <c r="C58" s="125"/>
      <c r="D58" s="118"/>
      <c r="E58" s="30"/>
      <c r="F58" s="30"/>
      <c r="G58" s="30"/>
      <c r="H58" s="30"/>
      <c r="I58" s="30"/>
      <c r="J58" s="30"/>
      <c r="K58" s="30"/>
      <c r="L58" s="30"/>
      <c r="M58" s="30"/>
      <c r="N58" s="31"/>
      <c r="O58" s="31"/>
      <c r="P58" s="31"/>
      <c r="Q58" s="31"/>
      <c r="R58" s="31"/>
      <c r="S58" s="31"/>
      <c r="T58" s="31"/>
      <c r="U58" s="30"/>
      <c r="V58" s="30"/>
      <c r="W58" s="30"/>
      <c r="X58" s="30"/>
    </row>
    <row r="59" spans="1:40" customFormat="1" ht="28.5" hidden="1" customHeight="1" outlineLevel="1">
      <c r="A59" s="4"/>
      <c r="B59" s="122"/>
      <c r="C59" s="125"/>
      <c r="D59" s="118"/>
      <c r="E59" s="30"/>
      <c r="F59" s="30"/>
      <c r="G59" s="30"/>
      <c r="H59" s="30"/>
      <c r="I59" s="30"/>
      <c r="J59" s="30"/>
      <c r="K59" s="30"/>
      <c r="L59" s="30"/>
      <c r="M59" s="30"/>
      <c r="N59" s="31"/>
      <c r="O59" s="31"/>
      <c r="P59" s="31"/>
      <c r="Q59" s="31"/>
      <c r="R59" s="31"/>
      <c r="S59" s="31"/>
      <c r="T59" s="31"/>
      <c r="U59" s="30"/>
      <c r="V59" s="30"/>
      <c r="W59" s="30"/>
      <c r="X59" s="30"/>
    </row>
    <row r="60" spans="1:40" customFormat="1" ht="28.5" hidden="1" customHeight="1" outlineLevel="1">
      <c r="A60" s="4"/>
      <c r="B60" s="122"/>
      <c r="C60" s="125"/>
      <c r="D60" s="118"/>
      <c r="E60" s="30"/>
      <c r="F60" s="30"/>
      <c r="G60" s="30"/>
      <c r="H60" s="30"/>
      <c r="I60" s="30"/>
      <c r="J60" s="30"/>
      <c r="K60" s="30"/>
      <c r="L60" s="30"/>
      <c r="M60" s="30"/>
      <c r="N60" s="31"/>
      <c r="O60" s="31"/>
      <c r="P60" s="31"/>
      <c r="Q60" s="31"/>
      <c r="R60" s="31"/>
      <c r="S60" s="31"/>
      <c r="T60" s="31"/>
      <c r="U60" s="30"/>
      <c r="V60" s="30"/>
      <c r="W60" s="30"/>
      <c r="X60" s="30"/>
    </row>
    <row r="61" spans="1:40" customFormat="1" ht="18.75" hidden="1" customHeight="1" outlineLevel="1">
      <c r="A61" s="4"/>
      <c r="B61" s="122"/>
      <c r="C61" s="125"/>
      <c r="D61" s="119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</row>
    <row r="62" spans="1:40" customFormat="1" ht="18.75" hidden="1" customHeight="1" outlineLevel="1">
      <c r="A62" s="4"/>
      <c r="B62" s="122"/>
      <c r="C62" s="125"/>
      <c r="D62" s="119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1:40" customFormat="1" ht="18.75" hidden="1" customHeight="1" outlineLevel="1" thickBot="1">
      <c r="A63" s="4"/>
      <c r="B63" s="122"/>
      <c r="C63" s="122"/>
      <c r="D63" s="120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40" s="40" customFormat="1" ht="13.5" collapsed="1" thickBot="1">
      <c r="A64" s="34"/>
      <c r="B64" s="123"/>
      <c r="C64" s="123"/>
      <c r="D64" s="121"/>
      <c r="E64" s="35">
        <f>SUM(E19:E63)</f>
        <v>9</v>
      </c>
      <c r="F64" s="35">
        <f>SUM(F19:F63)</f>
        <v>0</v>
      </c>
      <c r="G64" s="35">
        <f>SUM(G19:G63)</f>
        <v>9</v>
      </c>
      <c r="H64" s="35">
        <f>SUM(H19:H63)</f>
        <v>9</v>
      </c>
      <c r="I64" s="35">
        <f>SUM(I19:I63)</f>
        <v>9</v>
      </c>
      <c r="J64" s="36"/>
      <c r="K64" s="36"/>
      <c r="L64" s="36"/>
      <c r="M64" s="35">
        <f t="shared" ref="M64:S64" si="0">SUM(M19:M63)</f>
        <v>0</v>
      </c>
      <c r="N64" s="35">
        <f t="shared" si="0"/>
        <v>6</v>
      </c>
      <c r="O64" s="35">
        <f t="shared" si="0"/>
        <v>1</v>
      </c>
      <c r="P64" s="35">
        <f t="shared" si="0"/>
        <v>1</v>
      </c>
      <c r="Q64" s="35">
        <f t="shared" si="0"/>
        <v>0</v>
      </c>
      <c r="R64" s="35">
        <f t="shared" si="0"/>
        <v>1</v>
      </c>
      <c r="S64" s="35">
        <f t="shared" si="0"/>
        <v>4</v>
      </c>
      <c r="T64" s="37"/>
      <c r="U64" s="35">
        <f>SUM(U19:U63)</f>
        <v>9</v>
      </c>
      <c r="V64" s="37"/>
      <c r="W64" s="37"/>
      <c r="X64" s="38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9"/>
    </row>
    <row r="65" spans="1:38" customFormat="1" ht="15">
      <c r="A65" s="4"/>
      <c r="B65" s="41" t="s">
        <v>33</v>
      </c>
      <c r="C65" s="42" t="s">
        <v>34</v>
      </c>
      <c r="D65" s="41"/>
      <c r="E65" s="43"/>
      <c r="F65" s="43"/>
      <c r="G65" s="43"/>
      <c r="H65" s="43"/>
      <c r="I65" s="43"/>
      <c r="J65" s="42"/>
      <c r="K65" s="42"/>
      <c r="L65" s="27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27"/>
      <c r="AB65" s="27"/>
      <c r="AC65" s="27"/>
      <c r="AD65" s="27"/>
      <c r="AE65" s="27"/>
      <c r="AL65" s="27"/>
    </row>
    <row r="66" spans="1:38" customFormat="1" ht="14.25">
      <c r="A66" s="4"/>
      <c r="B66" s="44"/>
      <c r="C66" s="42" t="s">
        <v>35</v>
      </c>
      <c r="D66" s="44"/>
      <c r="E66" s="43"/>
      <c r="F66" s="43"/>
      <c r="G66" s="43"/>
      <c r="H66" s="43"/>
      <c r="I66" s="43"/>
      <c r="J66" s="42"/>
      <c r="K66" s="42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</row>
    <row r="67" spans="1:38" customFormat="1" ht="14.25">
      <c r="A67" s="4"/>
      <c r="B67" s="44"/>
      <c r="C67" s="42"/>
      <c r="D67" s="44"/>
      <c r="E67" s="43"/>
      <c r="F67" s="43"/>
      <c r="G67" s="43"/>
      <c r="H67" s="43"/>
      <c r="I67" s="43"/>
      <c r="J67" s="42"/>
      <c r="K67" s="42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</row>
    <row r="68" spans="1:38" customFormat="1" ht="22.5" customHeight="1" outlineLevel="1">
      <c r="A68" s="4"/>
      <c r="B68" s="28" t="s">
        <v>36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</row>
    <row r="69" spans="1:38" customFormat="1" ht="18.75" customHeight="1" outlineLevel="1">
      <c r="A69" s="4"/>
      <c r="B69" s="563" t="s">
        <v>188</v>
      </c>
      <c r="C69" s="564" t="s">
        <v>189</v>
      </c>
      <c r="D69" s="563" t="s">
        <v>37</v>
      </c>
      <c r="E69" s="563"/>
      <c r="F69" s="563"/>
      <c r="G69" s="563"/>
      <c r="H69" s="563"/>
      <c r="I69" s="563"/>
      <c r="J69" s="563"/>
      <c r="K69" s="563"/>
      <c r="L69" s="563"/>
      <c r="M69" s="563"/>
      <c r="N69" s="563"/>
      <c r="O69" s="563"/>
      <c r="P69" s="563"/>
      <c r="Q69" s="563"/>
      <c r="R69" s="563"/>
      <c r="S69" s="563"/>
      <c r="T69" s="563"/>
      <c r="U69" s="563"/>
      <c r="V69" s="563"/>
      <c r="W69" s="563"/>
      <c r="X69" s="43"/>
      <c r="Y69" s="43"/>
      <c r="Z69" s="43"/>
      <c r="AA69" s="43"/>
      <c r="AB69" s="43"/>
    </row>
    <row r="70" spans="1:38" customFormat="1" ht="35.25" customHeight="1" outlineLevel="1">
      <c r="A70" s="4"/>
      <c r="B70" s="563"/>
      <c r="C70" s="565"/>
      <c r="D70" s="590" t="s">
        <v>38</v>
      </c>
      <c r="E70" s="590" t="s">
        <v>39</v>
      </c>
      <c r="F70" s="590" t="s">
        <v>40</v>
      </c>
      <c r="G70" s="590" t="s">
        <v>41</v>
      </c>
      <c r="H70" s="596" t="s">
        <v>42</v>
      </c>
      <c r="I70" s="597"/>
      <c r="J70" s="598"/>
      <c r="K70" s="599" t="s">
        <v>43</v>
      </c>
      <c r="L70" s="600"/>
      <c r="M70" s="600"/>
      <c r="N70" s="600"/>
      <c r="O70" s="600"/>
      <c r="P70" s="601"/>
      <c r="Q70" s="499" t="s">
        <v>44</v>
      </c>
      <c r="R70" s="499"/>
      <c r="S70" s="499"/>
      <c r="T70" s="499"/>
      <c r="U70" s="499"/>
      <c r="V70" s="499"/>
      <c r="W70" s="499"/>
      <c r="X70" s="43"/>
      <c r="Y70" s="43"/>
      <c r="Z70" s="43"/>
      <c r="AA70" s="43"/>
      <c r="AB70" s="43"/>
    </row>
    <row r="71" spans="1:38" customFormat="1" ht="126.75" customHeight="1" outlineLevel="1">
      <c r="A71" s="4"/>
      <c r="B71" s="563"/>
      <c r="C71" s="566"/>
      <c r="D71" s="592"/>
      <c r="E71" s="592"/>
      <c r="F71" s="592"/>
      <c r="G71" s="592"/>
      <c r="H71" s="29" t="s">
        <v>45</v>
      </c>
      <c r="I71" s="46" t="s">
        <v>190</v>
      </c>
      <c r="J71" s="47" t="s">
        <v>191</v>
      </c>
      <c r="K71" s="29" t="s">
        <v>45</v>
      </c>
      <c r="L71" s="46" t="s">
        <v>190</v>
      </c>
      <c r="M71" s="47" t="s">
        <v>48</v>
      </c>
      <c r="N71" s="47" t="s">
        <v>191</v>
      </c>
      <c r="O71" s="47" t="s">
        <v>192</v>
      </c>
      <c r="P71" s="47" t="s">
        <v>193</v>
      </c>
      <c r="Q71" s="29" t="s">
        <v>50</v>
      </c>
      <c r="R71" s="29" t="s">
        <v>45</v>
      </c>
      <c r="S71" s="46" t="s">
        <v>190</v>
      </c>
      <c r="T71" s="47" t="s">
        <v>48</v>
      </c>
      <c r="U71" s="47" t="s">
        <v>49</v>
      </c>
      <c r="V71" s="47" t="s">
        <v>192</v>
      </c>
      <c r="W71" s="47" t="s">
        <v>193</v>
      </c>
      <c r="X71" s="43"/>
      <c r="Y71" s="43"/>
      <c r="Z71" s="43"/>
      <c r="AA71" s="43"/>
      <c r="AB71" s="43"/>
    </row>
    <row r="72" spans="1:38" customFormat="1" ht="24" customHeight="1" outlineLevel="1">
      <c r="A72" s="4"/>
      <c r="B72" s="122" t="s">
        <v>2594</v>
      </c>
      <c r="C72" s="124" t="s">
        <v>2601</v>
      </c>
      <c r="D72" s="30">
        <v>27</v>
      </c>
      <c r="E72" s="30">
        <v>21</v>
      </c>
      <c r="F72" s="30">
        <f>7+7+5+1</f>
        <v>20</v>
      </c>
      <c r="G72" s="30">
        <v>20</v>
      </c>
      <c r="H72" s="30">
        <v>34</v>
      </c>
      <c r="I72" s="30">
        <v>17</v>
      </c>
      <c r="J72" s="30">
        <v>17</v>
      </c>
      <c r="K72" s="30">
        <v>34</v>
      </c>
      <c r="L72" s="30">
        <v>17</v>
      </c>
      <c r="M72" s="30">
        <v>21</v>
      </c>
      <c r="N72" s="30">
        <v>17</v>
      </c>
      <c r="O72" s="30">
        <v>46</v>
      </c>
      <c r="P72" s="30">
        <v>23</v>
      </c>
      <c r="Q72" s="48"/>
      <c r="R72" s="48"/>
      <c r="S72" s="48"/>
      <c r="T72" s="48"/>
      <c r="U72" s="48"/>
      <c r="V72" s="30"/>
      <c r="W72" s="30"/>
      <c r="X72" s="43"/>
      <c r="Y72" s="43"/>
      <c r="Z72" s="43"/>
      <c r="AA72" s="43"/>
      <c r="AB72" s="43"/>
    </row>
    <row r="73" spans="1:38" customFormat="1" ht="24" customHeight="1" outlineLevel="2">
      <c r="A73" s="4"/>
      <c r="B73" s="122" t="s">
        <v>2595</v>
      </c>
      <c r="C73" s="124" t="s">
        <v>2601</v>
      </c>
      <c r="D73" s="30">
        <v>95</v>
      </c>
      <c r="E73" s="30">
        <f>10+4+12+4+4+14+37</f>
        <v>85</v>
      </c>
      <c r="F73" s="30">
        <f>8+6+3+4+2+17</f>
        <v>40</v>
      </c>
      <c r="G73" s="30">
        <v>30</v>
      </c>
      <c r="H73" s="30">
        <v>64</v>
      </c>
      <c r="I73" s="30">
        <v>32</v>
      </c>
      <c r="J73" s="30">
        <v>32</v>
      </c>
      <c r="K73" s="30">
        <v>64</v>
      </c>
      <c r="L73" s="30">
        <v>32</v>
      </c>
      <c r="M73" s="30">
        <v>85</v>
      </c>
      <c r="N73" s="30">
        <v>32</v>
      </c>
      <c r="O73" s="30">
        <v>64</v>
      </c>
      <c r="P73" s="30">
        <v>32</v>
      </c>
      <c r="Q73" s="48"/>
      <c r="R73" s="48"/>
      <c r="S73" s="48"/>
      <c r="T73" s="48"/>
      <c r="U73" s="48"/>
      <c r="V73" s="30"/>
      <c r="W73" s="30"/>
      <c r="X73" s="43"/>
      <c r="Y73" s="43"/>
      <c r="Z73" s="43"/>
      <c r="AA73" s="43"/>
      <c r="AB73" s="43"/>
    </row>
    <row r="74" spans="1:38" customFormat="1" ht="24" customHeight="1" outlineLevel="2">
      <c r="A74" s="4"/>
      <c r="B74" s="122" t="s">
        <v>2596</v>
      </c>
      <c r="C74" s="124" t="s">
        <v>2601</v>
      </c>
      <c r="D74" s="30">
        <v>41</v>
      </c>
      <c r="E74" s="30">
        <v>37</v>
      </c>
      <c r="F74" s="30">
        <f>7+5+12</f>
        <v>24</v>
      </c>
      <c r="G74" s="30">
        <v>10</v>
      </c>
      <c r="H74" s="30">
        <v>38</v>
      </c>
      <c r="I74" s="30">
        <v>19</v>
      </c>
      <c r="J74" s="30">
        <v>19</v>
      </c>
      <c r="K74" s="30">
        <v>38</v>
      </c>
      <c r="L74" s="30">
        <v>19</v>
      </c>
      <c r="M74" s="30">
        <v>11</v>
      </c>
      <c r="N74" s="30">
        <v>19</v>
      </c>
      <c r="O74" s="30">
        <v>60</v>
      </c>
      <c r="P74" s="30">
        <v>30</v>
      </c>
      <c r="Q74" s="48"/>
      <c r="R74" s="48"/>
      <c r="S74" s="48"/>
      <c r="T74" s="48"/>
      <c r="U74" s="48"/>
      <c r="V74" s="30"/>
      <c r="W74" s="30"/>
      <c r="X74" s="43"/>
      <c r="Y74" s="43"/>
      <c r="Z74" s="43"/>
      <c r="AA74" s="43"/>
      <c r="AB74" s="43"/>
    </row>
    <row r="75" spans="1:38" customFormat="1" ht="27" customHeight="1" outlineLevel="2">
      <c r="A75" s="4"/>
      <c r="B75" s="122" t="s">
        <v>2597</v>
      </c>
      <c r="C75" s="124" t="s">
        <v>2601</v>
      </c>
      <c r="D75" s="30">
        <v>15</v>
      </c>
      <c r="E75" s="30">
        <v>12</v>
      </c>
      <c r="F75" s="30">
        <v>11</v>
      </c>
      <c r="G75" s="30">
        <v>12</v>
      </c>
      <c r="H75" s="30">
        <v>20</v>
      </c>
      <c r="I75" s="30">
        <v>10</v>
      </c>
      <c r="J75" s="30">
        <v>10</v>
      </c>
      <c r="K75" s="30">
        <v>20</v>
      </c>
      <c r="L75" s="30">
        <v>10</v>
      </c>
      <c r="M75" s="30">
        <v>12</v>
      </c>
      <c r="N75" s="30">
        <v>10</v>
      </c>
      <c r="O75" s="333">
        <v>44</v>
      </c>
      <c r="P75" s="30">
        <v>22</v>
      </c>
      <c r="Q75" s="49"/>
      <c r="R75" s="49"/>
      <c r="S75" s="49"/>
      <c r="T75" s="49"/>
      <c r="U75" s="49"/>
      <c r="V75" s="30"/>
      <c r="W75" s="30"/>
      <c r="X75" s="43"/>
      <c r="Y75" s="43"/>
      <c r="Z75" s="43"/>
      <c r="AA75" s="43"/>
      <c r="AB75" s="43"/>
    </row>
    <row r="76" spans="1:38" customFormat="1" ht="24" customHeight="1" outlineLevel="2">
      <c r="A76" s="4"/>
      <c r="B76" s="122" t="s">
        <v>2598</v>
      </c>
      <c r="C76" s="124" t="s">
        <v>2601</v>
      </c>
      <c r="D76" s="30">
        <v>18</v>
      </c>
      <c r="E76" s="30">
        <f>5+7</f>
        <v>12</v>
      </c>
      <c r="F76" s="30">
        <f>2+3</f>
        <v>5</v>
      </c>
      <c r="G76" s="30">
        <v>4</v>
      </c>
      <c r="H76" s="30">
        <v>28</v>
      </c>
      <c r="I76" s="30">
        <v>14</v>
      </c>
      <c r="J76" s="30">
        <v>14</v>
      </c>
      <c r="K76" s="30">
        <v>28</v>
      </c>
      <c r="L76" s="30">
        <v>14</v>
      </c>
      <c r="M76" s="30">
        <v>12</v>
      </c>
      <c r="N76" s="30">
        <v>14</v>
      </c>
      <c r="O76" s="30">
        <v>34</v>
      </c>
      <c r="P76" s="30">
        <v>17</v>
      </c>
      <c r="Q76" s="49"/>
      <c r="R76" s="49"/>
      <c r="S76" s="49"/>
      <c r="T76" s="49"/>
      <c r="U76" s="49"/>
      <c r="V76" s="30"/>
      <c r="W76" s="30"/>
      <c r="X76" s="43"/>
      <c r="Y76" s="43"/>
      <c r="Z76" s="43"/>
      <c r="AA76" s="43"/>
      <c r="AB76" s="43"/>
    </row>
    <row r="77" spans="1:38" customFormat="1" ht="27.75" customHeight="1" outlineLevel="2">
      <c r="A77" s="4"/>
      <c r="B77" s="122" t="s">
        <v>2599</v>
      </c>
      <c r="C77" s="124" t="s">
        <v>2601</v>
      </c>
      <c r="D77" s="30">
        <v>26</v>
      </c>
      <c r="E77" s="30">
        <v>19</v>
      </c>
      <c r="F77" s="30">
        <v>13</v>
      </c>
      <c r="G77" s="30">
        <v>14</v>
      </c>
      <c r="H77" s="30">
        <v>38</v>
      </c>
      <c r="I77" s="30">
        <v>19</v>
      </c>
      <c r="J77" s="30">
        <v>19</v>
      </c>
      <c r="K77" s="30">
        <v>38</v>
      </c>
      <c r="L77" s="30">
        <v>19</v>
      </c>
      <c r="M77" s="30">
        <v>19</v>
      </c>
      <c r="N77" s="30">
        <v>19</v>
      </c>
      <c r="O77" s="30">
        <v>54</v>
      </c>
      <c r="P77" s="30">
        <v>27</v>
      </c>
      <c r="Q77" s="49">
        <v>1</v>
      </c>
      <c r="R77" s="49">
        <v>14</v>
      </c>
      <c r="S77" s="49">
        <v>7</v>
      </c>
      <c r="T77" s="49">
        <v>39</v>
      </c>
      <c r="U77" s="49">
        <v>19</v>
      </c>
      <c r="V77" s="30">
        <v>16</v>
      </c>
      <c r="W77" s="30">
        <v>8</v>
      </c>
      <c r="X77" s="43"/>
      <c r="Y77" s="43"/>
      <c r="Z77" s="43"/>
      <c r="AA77" s="43"/>
      <c r="AB77" s="43"/>
    </row>
    <row r="78" spans="1:38" customFormat="1" ht="27.75" customHeight="1" outlineLevel="2" thickBot="1">
      <c r="A78" s="4"/>
      <c r="B78" s="122" t="s">
        <v>2630</v>
      </c>
      <c r="C78" s="124" t="s">
        <v>2601</v>
      </c>
      <c r="D78" s="30">
        <v>7</v>
      </c>
      <c r="E78" s="30">
        <v>5</v>
      </c>
      <c r="F78" s="30">
        <v>1</v>
      </c>
      <c r="G78" s="30">
        <v>0</v>
      </c>
      <c r="H78" s="30">
        <v>6</v>
      </c>
      <c r="I78" s="30">
        <v>3</v>
      </c>
      <c r="J78" s="30">
        <v>3</v>
      </c>
      <c r="K78" s="30">
        <v>6</v>
      </c>
      <c r="L78" s="30">
        <v>3</v>
      </c>
      <c r="M78" s="30">
        <v>5</v>
      </c>
      <c r="N78" s="30">
        <v>3</v>
      </c>
      <c r="O78" s="30">
        <v>10</v>
      </c>
      <c r="P78" s="30">
        <v>5</v>
      </c>
      <c r="Q78" s="49"/>
      <c r="R78" s="49"/>
      <c r="S78" s="49"/>
      <c r="T78" s="49"/>
      <c r="U78" s="49"/>
      <c r="V78" s="30"/>
      <c r="W78" s="30"/>
      <c r="X78" s="43"/>
      <c r="Y78" s="43"/>
      <c r="Z78" s="43"/>
      <c r="AA78" s="43"/>
      <c r="AB78" s="43"/>
    </row>
    <row r="79" spans="1:38" customFormat="1" ht="27.75" hidden="1" customHeight="1" outlineLevel="2">
      <c r="A79" s="4"/>
      <c r="B79" s="122"/>
      <c r="C79" s="119"/>
      <c r="D79" s="31"/>
      <c r="E79" s="50"/>
      <c r="F79" s="50"/>
      <c r="G79" s="50"/>
      <c r="H79" s="50"/>
      <c r="I79" s="31"/>
      <c r="J79" s="31"/>
      <c r="K79" s="31"/>
      <c r="L79" s="31"/>
      <c r="M79" s="31"/>
      <c r="N79" s="31"/>
      <c r="O79" s="31"/>
      <c r="P79" s="31"/>
      <c r="Q79" s="51"/>
      <c r="R79" s="51"/>
      <c r="S79" s="51"/>
      <c r="T79" s="51"/>
      <c r="U79" s="51"/>
      <c r="V79" s="31"/>
      <c r="W79" s="31"/>
      <c r="X79" s="43"/>
      <c r="Y79" s="43"/>
      <c r="Z79" s="43"/>
      <c r="AA79" s="43"/>
      <c r="AB79" s="43"/>
    </row>
    <row r="80" spans="1:38" customFormat="1" ht="27.75" hidden="1" customHeight="1" outlineLevel="2">
      <c r="A80" s="4"/>
      <c r="B80" s="122"/>
      <c r="C80" s="119"/>
      <c r="D80" s="31"/>
      <c r="E80" s="50"/>
      <c r="F80" s="50"/>
      <c r="G80" s="50"/>
      <c r="H80" s="50"/>
      <c r="I80" s="31"/>
      <c r="J80" s="31"/>
      <c r="K80" s="31"/>
      <c r="L80" s="31"/>
      <c r="M80" s="31"/>
      <c r="N80" s="31"/>
      <c r="O80" s="31"/>
      <c r="P80" s="31"/>
      <c r="Q80" s="51"/>
      <c r="R80" s="51"/>
      <c r="S80" s="51"/>
      <c r="T80" s="51"/>
      <c r="U80" s="51"/>
      <c r="V80" s="31"/>
      <c r="W80" s="31"/>
      <c r="X80" s="43"/>
      <c r="Y80" s="43"/>
      <c r="Z80" s="43"/>
      <c r="AA80" s="43"/>
      <c r="AB80" s="43"/>
    </row>
    <row r="81" spans="1:38" customFormat="1" ht="27.75" hidden="1" customHeight="1" outlineLevel="2">
      <c r="A81" s="4"/>
      <c r="B81" s="122"/>
      <c r="C81" s="119"/>
      <c r="D81" s="31"/>
      <c r="E81" s="50"/>
      <c r="F81" s="50"/>
      <c r="G81" s="50"/>
      <c r="H81" s="50"/>
      <c r="I81" s="31"/>
      <c r="J81" s="31"/>
      <c r="K81" s="31"/>
      <c r="L81" s="31"/>
      <c r="M81" s="31"/>
      <c r="N81" s="31"/>
      <c r="O81" s="31"/>
      <c r="P81" s="31"/>
      <c r="Q81" s="51"/>
      <c r="R81" s="51"/>
      <c r="S81" s="51"/>
      <c r="T81" s="51"/>
      <c r="U81" s="51"/>
      <c r="V81" s="31"/>
      <c r="W81" s="31"/>
      <c r="X81" s="43"/>
      <c r="Y81" s="43"/>
      <c r="Z81" s="43"/>
      <c r="AA81" s="43"/>
      <c r="AB81" s="43"/>
    </row>
    <row r="82" spans="1:38" customFormat="1" ht="27.75" hidden="1" customHeight="1" outlineLevel="2">
      <c r="A82" s="4"/>
      <c r="B82" s="122"/>
      <c r="C82" s="119"/>
      <c r="D82" s="31"/>
      <c r="E82" s="50"/>
      <c r="F82" s="50"/>
      <c r="G82" s="50"/>
      <c r="H82" s="50"/>
      <c r="I82" s="31"/>
      <c r="J82" s="31"/>
      <c r="K82" s="31"/>
      <c r="L82" s="31"/>
      <c r="M82" s="31"/>
      <c r="N82" s="31"/>
      <c r="O82" s="31"/>
      <c r="P82" s="31"/>
      <c r="Q82" s="51"/>
      <c r="R82" s="51"/>
      <c r="S82" s="51"/>
      <c r="T82" s="51"/>
      <c r="U82" s="51"/>
      <c r="V82" s="31"/>
      <c r="W82" s="31"/>
      <c r="X82" s="43"/>
      <c r="Y82" s="43"/>
      <c r="Z82" s="43"/>
      <c r="AA82" s="43"/>
      <c r="AB82" s="43"/>
    </row>
    <row r="83" spans="1:38" customFormat="1" ht="27.75" hidden="1" customHeight="1" outlineLevel="2">
      <c r="A83" s="4"/>
      <c r="B83" s="122"/>
      <c r="C83" s="119"/>
      <c r="D83" s="31"/>
      <c r="E83" s="50"/>
      <c r="F83" s="50"/>
      <c r="G83" s="50"/>
      <c r="H83" s="50"/>
      <c r="I83" s="31"/>
      <c r="J83" s="31"/>
      <c r="K83" s="31"/>
      <c r="L83" s="31"/>
      <c r="M83" s="31"/>
      <c r="N83" s="31"/>
      <c r="O83" s="31"/>
      <c r="P83" s="31"/>
      <c r="Q83" s="51"/>
      <c r="R83" s="51"/>
      <c r="S83" s="51"/>
      <c r="T83" s="51"/>
      <c r="U83" s="51"/>
      <c r="V83" s="31"/>
      <c r="W83" s="31"/>
      <c r="X83" s="43"/>
      <c r="Y83" s="43"/>
      <c r="Z83" s="43"/>
      <c r="AA83" s="43"/>
      <c r="AB83" s="43"/>
    </row>
    <row r="84" spans="1:38" customFormat="1" ht="27.75" hidden="1" customHeight="1" outlineLevel="2">
      <c r="A84" s="4"/>
      <c r="B84" s="122"/>
      <c r="C84" s="119"/>
      <c r="D84" s="31"/>
      <c r="E84" s="50"/>
      <c r="F84" s="50"/>
      <c r="G84" s="50"/>
      <c r="H84" s="50"/>
      <c r="I84" s="31"/>
      <c r="J84" s="31"/>
      <c r="K84" s="31"/>
      <c r="L84" s="31"/>
      <c r="M84" s="31"/>
      <c r="N84" s="31"/>
      <c r="O84" s="31"/>
      <c r="P84" s="31"/>
      <c r="Q84" s="51"/>
      <c r="R84" s="51"/>
      <c r="S84" s="51"/>
      <c r="T84" s="51"/>
      <c r="U84" s="51"/>
      <c r="V84" s="31"/>
      <c r="W84" s="31"/>
      <c r="X84" s="43"/>
      <c r="Y84" s="43"/>
      <c r="Z84" s="43"/>
      <c r="AA84" s="43"/>
      <c r="AB84" s="43"/>
    </row>
    <row r="85" spans="1:38" customFormat="1" ht="27.75" hidden="1" customHeight="1" outlineLevel="2">
      <c r="A85" s="4"/>
      <c r="B85" s="122"/>
      <c r="C85" s="119"/>
      <c r="D85" s="31"/>
      <c r="E85" s="50"/>
      <c r="F85" s="50"/>
      <c r="G85" s="50"/>
      <c r="H85" s="50"/>
      <c r="I85" s="31"/>
      <c r="J85" s="31"/>
      <c r="K85" s="31"/>
      <c r="L85" s="31"/>
      <c r="M85" s="31"/>
      <c r="N85" s="31"/>
      <c r="O85" s="31"/>
      <c r="P85" s="31"/>
      <c r="Q85" s="51"/>
      <c r="R85" s="51"/>
      <c r="S85" s="51"/>
      <c r="T85" s="51"/>
      <c r="U85" s="51"/>
      <c r="V85" s="31"/>
      <c r="W85" s="31"/>
      <c r="X85" s="43"/>
      <c r="Y85" s="43"/>
      <c r="Z85" s="43"/>
      <c r="AA85" s="43"/>
      <c r="AB85" s="43"/>
    </row>
    <row r="86" spans="1:38" customFormat="1" ht="27.75" hidden="1" customHeight="1" outlineLevel="2" thickBot="1">
      <c r="A86" s="4"/>
      <c r="B86" s="122"/>
      <c r="C86" s="119"/>
      <c r="D86" s="31"/>
      <c r="E86" s="50"/>
      <c r="F86" s="50"/>
      <c r="G86" s="50"/>
      <c r="H86" s="50"/>
      <c r="I86" s="31"/>
      <c r="J86" s="31"/>
      <c r="K86" s="31"/>
      <c r="L86" s="31"/>
      <c r="M86" s="31"/>
      <c r="N86" s="31"/>
      <c r="O86" s="31"/>
      <c r="P86" s="31"/>
      <c r="Q86" s="51"/>
      <c r="R86" s="51"/>
      <c r="S86" s="51"/>
      <c r="T86" s="51"/>
      <c r="U86" s="51"/>
      <c r="V86" s="31"/>
      <c r="W86" s="31"/>
      <c r="X86" s="43"/>
      <c r="Y86" s="43"/>
      <c r="Z86" s="43"/>
      <c r="AA86" s="43"/>
      <c r="AB86" s="43"/>
    </row>
    <row r="87" spans="1:38" customFormat="1" ht="27.75" customHeight="1" outlineLevel="2" thickBot="1">
      <c r="A87" s="4"/>
      <c r="B87" s="122"/>
      <c r="C87" s="121" t="s">
        <v>32</v>
      </c>
      <c r="D87" s="35">
        <f>SUM(D72:D86)</f>
        <v>229</v>
      </c>
      <c r="E87" s="35">
        <f t="shared" ref="E87:W87" si="1">SUM(E72:E86)</f>
        <v>191</v>
      </c>
      <c r="F87" s="35">
        <f t="shared" si="1"/>
        <v>114</v>
      </c>
      <c r="G87" s="35">
        <f t="shared" si="1"/>
        <v>90</v>
      </c>
      <c r="H87" s="35">
        <f t="shared" si="1"/>
        <v>228</v>
      </c>
      <c r="I87" s="35">
        <f t="shared" si="1"/>
        <v>114</v>
      </c>
      <c r="J87" s="35">
        <f t="shared" si="1"/>
        <v>114</v>
      </c>
      <c r="K87" s="35">
        <f t="shared" si="1"/>
        <v>228</v>
      </c>
      <c r="L87" s="35">
        <f t="shared" si="1"/>
        <v>114</v>
      </c>
      <c r="M87" s="35">
        <f t="shared" si="1"/>
        <v>165</v>
      </c>
      <c r="N87" s="35">
        <f t="shared" si="1"/>
        <v>114</v>
      </c>
      <c r="O87" s="35">
        <f t="shared" si="1"/>
        <v>312</v>
      </c>
      <c r="P87" s="35">
        <f t="shared" si="1"/>
        <v>156</v>
      </c>
      <c r="Q87" s="35">
        <f t="shared" si="1"/>
        <v>1</v>
      </c>
      <c r="R87" s="35">
        <f t="shared" si="1"/>
        <v>14</v>
      </c>
      <c r="S87" s="35">
        <f t="shared" si="1"/>
        <v>7</v>
      </c>
      <c r="T87" s="35">
        <f t="shared" si="1"/>
        <v>39</v>
      </c>
      <c r="U87" s="35">
        <v>25</v>
      </c>
      <c r="V87" s="35">
        <f t="shared" si="1"/>
        <v>16</v>
      </c>
      <c r="W87" s="35">
        <f t="shared" si="1"/>
        <v>8</v>
      </c>
      <c r="X87" s="43"/>
      <c r="Y87" s="43"/>
      <c r="Z87" s="43"/>
      <c r="AA87" s="43"/>
      <c r="AB87" s="43"/>
    </row>
    <row r="88" spans="1:38" customFormat="1" ht="28.5" customHeight="1" outlineLevel="1">
      <c r="A88" s="4"/>
      <c r="B88" s="589" t="s">
        <v>52</v>
      </c>
      <c r="C88" s="589"/>
      <c r="D88" s="589"/>
      <c r="E88" s="589"/>
      <c r="F88" s="589"/>
      <c r="G88" s="589"/>
      <c r="H88" s="589"/>
      <c r="I88" s="589"/>
      <c r="J88" s="589"/>
      <c r="K88" s="589"/>
      <c r="L88" s="589"/>
      <c r="M88" s="589"/>
      <c r="N88" s="589"/>
      <c r="O88" s="589"/>
      <c r="P88" s="589"/>
      <c r="Q88" s="589"/>
      <c r="R88" s="589"/>
      <c r="S88" s="589"/>
      <c r="T88" s="589"/>
      <c r="U88" s="589"/>
      <c r="V88" s="589"/>
      <c r="W88" s="589"/>
      <c r="X88" s="45"/>
      <c r="Y88" s="45"/>
      <c r="Z88" s="45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</row>
    <row r="89" spans="1:38" customFormat="1">
      <c r="A89" s="4"/>
      <c r="B89" s="52"/>
      <c r="C89" s="53"/>
      <c r="D89" s="53"/>
      <c r="E89" s="53"/>
      <c r="F89" s="53"/>
      <c r="G89" s="53"/>
      <c r="H89" s="53"/>
      <c r="I89" s="53"/>
      <c r="J89" s="53"/>
      <c r="K89" s="53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53"/>
    </row>
    <row r="90" spans="1:38" customFormat="1" ht="22.5" hidden="1" customHeight="1" outlineLevel="1">
      <c r="A90" s="4"/>
      <c r="B90" s="28" t="s">
        <v>53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</row>
    <row r="91" spans="1:38" customFormat="1" ht="18.75" hidden="1" customHeight="1" outlineLevel="1">
      <c r="A91" s="4"/>
      <c r="B91" s="563" t="s">
        <v>188</v>
      </c>
      <c r="C91" s="564" t="s">
        <v>189</v>
      </c>
      <c r="D91" s="563" t="s">
        <v>54</v>
      </c>
      <c r="E91" s="563"/>
      <c r="F91" s="563"/>
      <c r="G91" s="563"/>
      <c r="H91" s="563"/>
      <c r="I91" s="563"/>
      <c r="J91" s="563"/>
      <c r="K91" s="563"/>
      <c r="L91" s="563"/>
      <c r="M91" s="563"/>
      <c r="N91" s="563"/>
      <c r="O91" s="563"/>
      <c r="P91" s="563"/>
      <c r="Q91" s="43"/>
      <c r="R91" s="43"/>
      <c r="S91" s="43"/>
      <c r="T91" s="43"/>
      <c r="U91" s="43"/>
    </row>
    <row r="92" spans="1:38" customFormat="1" ht="35.25" hidden="1" customHeight="1" outlineLevel="1">
      <c r="A92" s="4"/>
      <c r="B92" s="563"/>
      <c r="C92" s="565"/>
      <c r="D92" s="590" t="s">
        <v>38</v>
      </c>
      <c r="E92" s="590" t="s">
        <v>39</v>
      </c>
      <c r="F92" s="590" t="s">
        <v>40</v>
      </c>
      <c r="G92" s="590" t="s">
        <v>41</v>
      </c>
      <c r="H92" s="596" t="s">
        <v>42</v>
      </c>
      <c r="I92" s="597"/>
      <c r="J92" s="598"/>
      <c r="K92" s="599" t="s">
        <v>43</v>
      </c>
      <c r="L92" s="600"/>
      <c r="M92" s="600"/>
      <c r="N92" s="600"/>
      <c r="O92" s="600"/>
      <c r="P92" s="601"/>
      <c r="Q92" s="43"/>
      <c r="R92" s="43"/>
      <c r="S92" s="43"/>
      <c r="T92" s="43"/>
      <c r="U92" s="43"/>
    </row>
    <row r="93" spans="1:38" customFormat="1" ht="139.5" hidden="1" customHeight="1" outlineLevel="1">
      <c r="A93" s="4"/>
      <c r="B93" s="563"/>
      <c r="C93" s="566"/>
      <c r="D93" s="592"/>
      <c r="E93" s="592"/>
      <c r="F93" s="592"/>
      <c r="G93" s="592"/>
      <c r="H93" s="29" t="s">
        <v>45</v>
      </c>
      <c r="I93" s="46" t="s">
        <v>190</v>
      </c>
      <c r="J93" s="47" t="s">
        <v>47</v>
      </c>
      <c r="K93" s="29" t="s">
        <v>45</v>
      </c>
      <c r="L93" s="46" t="s">
        <v>190</v>
      </c>
      <c r="M93" s="47" t="s">
        <v>48</v>
      </c>
      <c r="N93" s="47" t="s">
        <v>49</v>
      </c>
      <c r="O93" s="47" t="s">
        <v>192</v>
      </c>
      <c r="P93" s="47" t="s">
        <v>193</v>
      </c>
      <c r="Q93" s="43"/>
      <c r="R93" s="43"/>
      <c r="S93" s="43"/>
      <c r="T93" s="43"/>
      <c r="U93" s="43"/>
    </row>
    <row r="94" spans="1:38" customFormat="1" ht="18.75" hidden="1" customHeight="1" outlineLevel="1">
      <c r="A94" s="4"/>
      <c r="B94" s="122"/>
      <c r="C94" s="124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43"/>
      <c r="R94" s="43"/>
      <c r="S94" s="43"/>
      <c r="T94" s="43"/>
      <c r="U94" s="43"/>
    </row>
    <row r="95" spans="1:38" customFormat="1" ht="18.75" hidden="1" customHeight="1" outlineLevel="2">
      <c r="A95" s="4"/>
      <c r="B95" s="122"/>
      <c r="C95" s="124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43"/>
      <c r="R95" s="43"/>
      <c r="S95" s="43"/>
      <c r="T95" s="43"/>
      <c r="U95" s="43"/>
    </row>
    <row r="96" spans="1:38" customFormat="1" ht="18.75" hidden="1" customHeight="1" outlineLevel="2">
      <c r="A96" s="4"/>
      <c r="B96" s="122"/>
      <c r="C96" s="124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43"/>
      <c r="R96" s="43"/>
      <c r="S96" s="43"/>
      <c r="T96" s="43"/>
      <c r="U96" s="43"/>
    </row>
    <row r="97" spans="1:21" customFormat="1" ht="28.5" hidden="1" customHeight="1" outlineLevel="2">
      <c r="A97" s="4"/>
      <c r="B97" s="122"/>
      <c r="C97" s="124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43"/>
      <c r="R97" s="43"/>
      <c r="S97" s="43"/>
      <c r="T97" s="43"/>
      <c r="U97" s="43"/>
    </row>
    <row r="98" spans="1:21" customFormat="1" ht="18.75" hidden="1" customHeight="1" outlineLevel="2">
      <c r="A98" s="4"/>
      <c r="B98" s="122"/>
      <c r="C98" s="124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43"/>
      <c r="R98" s="43"/>
      <c r="S98" s="43"/>
      <c r="T98" s="43"/>
      <c r="U98" s="43"/>
    </row>
    <row r="99" spans="1:21" customFormat="1" ht="18.75" hidden="1" customHeight="1" outlineLevel="2">
      <c r="A99" s="4"/>
      <c r="B99" s="122"/>
      <c r="C99" s="124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43"/>
      <c r="R99" s="43"/>
      <c r="S99" s="43"/>
      <c r="T99" s="43"/>
      <c r="U99" s="43"/>
    </row>
    <row r="100" spans="1:21" customFormat="1" ht="28.5" hidden="1" customHeight="1" outlineLevel="2">
      <c r="A100" s="4"/>
      <c r="B100" s="122"/>
      <c r="C100" s="124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43"/>
      <c r="R100" s="43"/>
      <c r="S100" s="43"/>
      <c r="T100" s="43"/>
      <c r="U100" s="43"/>
    </row>
    <row r="101" spans="1:21" customFormat="1" ht="18.75" hidden="1" customHeight="1" outlineLevel="2">
      <c r="A101" s="4"/>
      <c r="B101" s="122"/>
      <c r="C101" s="119"/>
      <c r="D101" s="31"/>
      <c r="E101" s="50"/>
      <c r="F101" s="50"/>
      <c r="G101" s="50"/>
      <c r="H101" s="50"/>
      <c r="I101" s="31"/>
      <c r="J101" s="31"/>
      <c r="K101" s="31"/>
      <c r="L101" s="31"/>
      <c r="M101" s="31"/>
      <c r="N101" s="31"/>
      <c r="O101" s="31"/>
      <c r="P101" s="31"/>
      <c r="Q101" s="43"/>
      <c r="R101" s="43"/>
      <c r="S101" s="43"/>
      <c r="T101" s="43"/>
      <c r="U101" s="43"/>
    </row>
    <row r="102" spans="1:21" customFormat="1" ht="18.75" hidden="1" customHeight="1" outlineLevel="2">
      <c r="A102" s="4"/>
      <c r="B102" s="122"/>
      <c r="C102" s="119"/>
      <c r="D102" s="31"/>
      <c r="E102" s="50"/>
      <c r="F102" s="50"/>
      <c r="G102" s="50"/>
      <c r="H102" s="50"/>
      <c r="I102" s="31"/>
      <c r="J102" s="31"/>
      <c r="K102" s="31"/>
      <c r="L102" s="31"/>
      <c r="M102" s="31"/>
      <c r="N102" s="31"/>
      <c r="O102" s="31"/>
      <c r="P102" s="31"/>
      <c r="Q102" s="43"/>
      <c r="R102" s="43"/>
      <c r="S102" s="43"/>
      <c r="T102" s="43"/>
      <c r="U102" s="43"/>
    </row>
    <row r="103" spans="1:21" customFormat="1" ht="18.75" hidden="1" customHeight="1" outlineLevel="2">
      <c r="A103" s="4"/>
      <c r="B103" s="122"/>
      <c r="C103" s="119"/>
      <c r="D103" s="31"/>
      <c r="E103" s="50"/>
      <c r="F103" s="50"/>
      <c r="G103" s="50"/>
      <c r="H103" s="50"/>
      <c r="I103" s="31"/>
      <c r="J103" s="31"/>
      <c r="K103" s="31"/>
      <c r="L103" s="31"/>
      <c r="M103" s="31"/>
      <c r="N103" s="31"/>
      <c r="O103" s="31"/>
      <c r="P103" s="31"/>
      <c r="Q103" s="43"/>
      <c r="R103" s="43"/>
      <c r="S103" s="43"/>
      <c r="T103" s="43"/>
      <c r="U103" s="43"/>
    </row>
    <row r="104" spans="1:21" customFormat="1" ht="18.75" hidden="1" customHeight="1" outlineLevel="2">
      <c r="A104" s="4"/>
      <c r="B104" s="122"/>
      <c r="C104" s="119"/>
      <c r="D104" s="31"/>
      <c r="E104" s="50"/>
      <c r="F104" s="50"/>
      <c r="G104" s="50"/>
      <c r="H104" s="50"/>
      <c r="I104" s="31"/>
      <c r="J104" s="31"/>
      <c r="K104" s="31"/>
      <c r="L104" s="31"/>
      <c r="M104" s="31"/>
      <c r="N104" s="31"/>
      <c r="O104" s="31"/>
      <c r="P104" s="31"/>
      <c r="Q104" s="43"/>
      <c r="R104" s="43"/>
      <c r="S104" s="43"/>
      <c r="T104" s="43"/>
      <c r="U104" s="43"/>
    </row>
    <row r="105" spans="1:21" customFormat="1" ht="18.75" hidden="1" customHeight="1" outlineLevel="2">
      <c r="A105" s="4"/>
      <c r="B105" s="122"/>
      <c r="C105" s="119"/>
      <c r="D105" s="31"/>
      <c r="E105" s="50"/>
      <c r="F105" s="50"/>
      <c r="G105" s="50"/>
      <c r="H105" s="50"/>
      <c r="I105" s="31"/>
      <c r="J105" s="31"/>
      <c r="K105" s="31"/>
      <c r="L105" s="31"/>
      <c r="M105" s="31"/>
      <c r="N105" s="31"/>
      <c r="O105" s="31"/>
      <c r="P105" s="31"/>
      <c r="Q105" s="43"/>
      <c r="R105" s="43"/>
      <c r="S105" s="43"/>
      <c r="T105" s="43"/>
      <c r="U105" s="43"/>
    </row>
    <row r="106" spans="1:21" customFormat="1" ht="18.75" hidden="1" customHeight="1" outlineLevel="2">
      <c r="A106" s="4"/>
      <c r="B106" s="122"/>
      <c r="C106" s="119"/>
      <c r="D106" s="31"/>
      <c r="E106" s="50"/>
      <c r="F106" s="50"/>
      <c r="G106" s="50"/>
      <c r="H106" s="50"/>
      <c r="I106" s="31"/>
      <c r="J106" s="31"/>
      <c r="K106" s="31"/>
      <c r="L106" s="31"/>
      <c r="M106" s="31"/>
      <c r="N106" s="31"/>
      <c r="O106" s="31"/>
      <c r="P106" s="31"/>
      <c r="Q106" s="43"/>
      <c r="R106" s="43"/>
      <c r="S106" s="43"/>
      <c r="T106" s="43"/>
      <c r="U106" s="43"/>
    </row>
    <row r="107" spans="1:21" customFormat="1" ht="18.75" hidden="1" customHeight="1" outlineLevel="2">
      <c r="A107" s="4"/>
      <c r="B107" s="122"/>
      <c r="C107" s="119"/>
      <c r="D107" s="31"/>
      <c r="E107" s="50"/>
      <c r="F107" s="50"/>
      <c r="G107" s="50"/>
      <c r="H107" s="50"/>
      <c r="I107" s="31"/>
      <c r="J107" s="31"/>
      <c r="K107" s="31"/>
      <c r="L107" s="31"/>
      <c r="M107" s="31"/>
      <c r="N107" s="31"/>
      <c r="O107" s="31"/>
      <c r="P107" s="31"/>
      <c r="Q107" s="43"/>
      <c r="R107" s="43"/>
      <c r="S107" s="43"/>
      <c r="T107" s="43"/>
      <c r="U107" s="43"/>
    </row>
    <row r="108" spans="1:21" customFormat="1" ht="18.75" hidden="1" customHeight="1" outlineLevel="2">
      <c r="A108" s="4"/>
      <c r="B108" s="122"/>
      <c r="C108" s="119"/>
      <c r="D108" s="31"/>
      <c r="E108" s="50"/>
      <c r="F108" s="50"/>
      <c r="G108" s="50"/>
      <c r="H108" s="50"/>
      <c r="I108" s="31"/>
      <c r="J108" s="31"/>
      <c r="K108" s="31"/>
      <c r="L108" s="31"/>
      <c r="M108" s="31"/>
      <c r="N108" s="31"/>
      <c r="O108" s="31"/>
      <c r="P108" s="31"/>
      <c r="Q108" s="43"/>
      <c r="R108" s="43"/>
      <c r="S108" s="43"/>
      <c r="T108" s="43"/>
      <c r="U108" s="43"/>
    </row>
    <row r="109" spans="1:21" customFormat="1" ht="18.75" hidden="1" customHeight="1" outlineLevel="2">
      <c r="A109" s="4"/>
      <c r="B109" s="122"/>
      <c r="C109" s="119"/>
      <c r="D109" s="31"/>
      <c r="E109" s="50"/>
      <c r="F109" s="50"/>
      <c r="G109" s="50"/>
      <c r="H109" s="50"/>
      <c r="I109" s="31"/>
      <c r="J109" s="31"/>
      <c r="K109" s="31"/>
      <c r="L109" s="31"/>
      <c r="M109" s="31"/>
      <c r="N109" s="31"/>
      <c r="O109" s="31"/>
      <c r="P109" s="31"/>
      <c r="Q109" s="43"/>
      <c r="R109" s="43"/>
      <c r="S109" s="43"/>
      <c r="T109" s="43"/>
      <c r="U109" s="43"/>
    </row>
    <row r="110" spans="1:21" customFormat="1" ht="18.75" hidden="1" customHeight="1" outlineLevel="2">
      <c r="A110" s="4"/>
      <c r="B110" s="122"/>
      <c r="C110" s="119"/>
      <c r="D110" s="31"/>
      <c r="E110" s="50"/>
      <c r="F110" s="50"/>
      <c r="G110" s="50"/>
      <c r="H110" s="50"/>
      <c r="I110" s="31"/>
      <c r="J110" s="31"/>
      <c r="K110" s="31"/>
      <c r="L110" s="31"/>
      <c r="M110" s="31"/>
      <c r="N110" s="31"/>
      <c r="O110" s="31"/>
      <c r="P110" s="31"/>
      <c r="Q110" s="43"/>
      <c r="R110" s="43"/>
      <c r="S110" s="43"/>
      <c r="T110" s="43"/>
      <c r="U110" s="43"/>
    </row>
    <row r="111" spans="1:21" customFormat="1" ht="18.75" hidden="1" customHeight="1" outlineLevel="2">
      <c r="A111" s="4"/>
      <c r="B111" s="122"/>
      <c r="C111" s="119"/>
      <c r="D111" s="31"/>
      <c r="E111" s="50"/>
      <c r="F111" s="50"/>
      <c r="G111" s="50"/>
      <c r="H111" s="50"/>
      <c r="I111" s="31"/>
      <c r="J111" s="31"/>
      <c r="K111" s="31"/>
      <c r="L111" s="31"/>
      <c r="M111" s="31"/>
      <c r="N111" s="31"/>
      <c r="O111" s="31"/>
      <c r="P111" s="31"/>
      <c r="Q111" s="43"/>
      <c r="R111" s="43"/>
      <c r="S111" s="43"/>
      <c r="T111" s="43"/>
      <c r="U111" s="43"/>
    </row>
    <row r="112" spans="1:21" customFormat="1" ht="18.75" hidden="1" customHeight="1" outlineLevel="2">
      <c r="A112" s="4"/>
      <c r="B112" s="122"/>
      <c r="C112" s="119"/>
      <c r="D112" s="31"/>
      <c r="E112" s="50"/>
      <c r="F112" s="50"/>
      <c r="G112" s="50"/>
      <c r="H112" s="50"/>
      <c r="I112" s="31"/>
      <c r="J112" s="31"/>
      <c r="K112" s="31"/>
      <c r="L112" s="31"/>
      <c r="M112" s="31"/>
      <c r="N112" s="31"/>
      <c r="O112" s="31"/>
      <c r="P112" s="31"/>
      <c r="Q112" s="43"/>
      <c r="R112" s="43"/>
      <c r="S112" s="43"/>
      <c r="T112" s="43"/>
      <c r="U112" s="43"/>
    </row>
    <row r="113" spans="1:38" customFormat="1" ht="18.75" hidden="1" customHeight="1" outlineLevel="2">
      <c r="A113" s="4"/>
      <c r="B113" s="122"/>
      <c r="C113" s="119"/>
      <c r="D113" s="31"/>
      <c r="E113" s="50"/>
      <c r="F113" s="50"/>
      <c r="G113" s="50"/>
      <c r="H113" s="50"/>
      <c r="I113" s="31"/>
      <c r="J113" s="31"/>
      <c r="K113" s="31"/>
      <c r="L113" s="31"/>
      <c r="M113" s="31"/>
      <c r="N113" s="31"/>
      <c r="O113" s="31"/>
      <c r="P113" s="31"/>
      <c r="Q113" s="43"/>
      <c r="R113" s="43"/>
      <c r="S113" s="43"/>
      <c r="T113" s="43"/>
      <c r="U113" s="43"/>
    </row>
    <row r="114" spans="1:38" customFormat="1" ht="18.75" hidden="1" customHeight="1" outlineLevel="2">
      <c r="A114" s="4"/>
      <c r="B114" s="122"/>
      <c r="C114" s="119"/>
      <c r="D114" s="31"/>
      <c r="E114" s="50"/>
      <c r="F114" s="50"/>
      <c r="G114" s="50"/>
      <c r="H114" s="50"/>
      <c r="I114" s="31"/>
      <c r="J114" s="31"/>
      <c r="K114" s="31"/>
      <c r="L114" s="31"/>
      <c r="M114" s="31"/>
      <c r="N114" s="31"/>
      <c r="O114" s="31"/>
      <c r="P114" s="31"/>
      <c r="Q114" s="43"/>
      <c r="R114" s="43"/>
      <c r="S114" s="43"/>
      <c r="T114" s="43"/>
      <c r="U114" s="43"/>
    </row>
    <row r="115" spans="1:38" customFormat="1" ht="18.75" hidden="1" customHeight="1" outlineLevel="2">
      <c r="A115" s="4"/>
      <c r="B115" s="122"/>
      <c r="C115" s="119"/>
      <c r="D115" s="31"/>
      <c r="E115" s="50"/>
      <c r="F115" s="50"/>
      <c r="G115" s="50"/>
      <c r="H115" s="50"/>
      <c r="I115" s="31"/>
      <c r="J115" s="31"/>
      <c r="K115" s="31"/>
      <c r="L115" s="31"/>
      <c r="M115" s="31"/>
      <c r="N115" s="31"/>
      <c r="O115" s="31"/>
      <c r="P115" s="31"/>
      <c r="Q115" s="43"/>
      <c r="R115" s="43"/>
      <c r="S115" s="43"/>
      <c r="T115" s="43"/>
      <c r="U115" s="43"/>
    </row>
    <row r="116" spans="1:38" customFormat="1" ht="18.75" hidden="1" customHeight="1" outlineLevel="2">
      <c r="A116" s="4"/>
      <c r="B116" s="122"/>
      <c r="C116" s="119"/>
      <c r="D116" s="31"/>
      <c r="E116" s="50"/>
      <c r="F116" s="50"/>
      <c r="G116" s="50"/>
      <c r="H116" s="50"/>
      <c r="I116" s="31"/>
      <c r="J116" s="31"/>
      <c r="K116" s="31"/>
      <c r="L116" s="31"/>
      <c r="M116" s="31"/>
      <c r="N116" s="31"/>
      <c r="O116" s="31"/>
      <c r="P116" s="31"/>
      <c r="Q116" s="43"/>
      <c r="R116" s="43"/>
      <c r="S116" s="43"/>
      <c r="T116" s="43"/>
      <c r="U116" s="43"/>
    </row>
    <row r="117" spans="1:38" customFormat="1" ht="18.75" hidden="1" customHeight="1" outlineLevel="2">
      <c r="A117" s="4"/>
      <c r="B117" s="122"/>
      <c r="C117" s="119"/>
      <c r="D117" s="31"/>
      <c r="E117" s="50"/>
      <c r="F117" s="50"/>
      <c r="G117" s="50"/>
      <c r="H117" s="50"/>
      <c r="I117" s="50"/>
      <c r="J117" s="50"/>
      <c r="K117" s="50"/>
      <c r="L117" s="50"/>
      <c r="M117" s="31"/>
      <c r="N117" s="31"/>
      <c r="O117" s="31"/>
      <c r="P117" s="31"/>
      <c r="Q117" s="43"/>
      <c r="R117" s="43"/>
      <c r="S117" s="43"/>
      <c r="T117" s="43"/>
      <c r="U117" s="43"/>
    </row>
    <row r="118" spans="1:38" customFormat="1" ht="18.75" hidden="1" customHeight="1" outlineLevel="2">
      <c r="A118" s="4"/>
      <c r="B118" s="122"/>
      <c r="C118" s="119"/>
      <c r="D118" s="31"/>
      <c r="E118" s="50"/>
      <c r="F118" s="50"/>
      <c r="G118" s="50"/>
      <c r="H118" s="50"/>
      <c r="I118" s="50"/>
      <c r="J118" s="50"/>
      <c r="K118" s="50"/>
      <c r="L118" s="50"/>
      <c r="M118" s="31"/>
      <c r="N118" s="31"/>
      <c r="O118" s="31"/>
      <c r="P118" s="31"/>
      <c r="Q118" s="43"/>
      <c r="R118" s="43"/>
      <c r="S118" s="43"/>
      <c r="T118" s="43"/>
      <c r="U118" s="43"/>
    </row>
    <row r="119" spans="1:38" customFormat="1" ht="18.75" hidden="1" customHeight="1" outlineLevel="2" thickBot="1">
      <c r="A119" s="4"/>
      <c r="B119" s="122"/>
      <c r="C119" s="119"/>
      <c r="D119" s="31"/>
      <c r="E119" s="50"/>
      <c r="F119" s="50"/>
      <c r="G119" s="50"/>
      <c r="H119" s="50"/>
      <c r="I119" s="50"/>
      <c r="J119" s="50"/>
      <c r="K119" s="50"/>
      <c r="L119" s="50"/>
      <c r="M119" s="31"/>
      <c r="N119" s="31"/>
      <c r="O119" s="31"/>
      <c r="P119" s="31"/>
      <c r="Q119" s="43"/>
      <c r="R119" s="43"/>
      <c r="S119" s="43"/>
      <c r="T119" s="43"/>
      <c r="U119" s="43"/>
    </row>
    <row r="120" spans="1:38" customFormat="1" ht="18.75" hidden="1" customHeight="1" outlineLevel="2" thickBot="1">
      <c r="A120" s="4"/>
      <c r="B120" s="122"/>
      <c r="C120" s="121" t="s">
        <v>32</v>
      </c>
      <c r="D120" s="35">
        <f>SUM(D94:D119)</f>
        <v>0</v>
      </c>
      <c r="E120" s="35">
        <f t="shared" ref="E120:P120" si="2">SUM(E94:E119)</f>
        <v>0</v>
      </c>
      <c r="F120" s="35">
        <f t="shared" si="2"/>
        <v>0</v>
      </c>
      <c r="G120" s="35">
        <f t="shared" si="2"/>
        <v>0</v>
      </c>
      <c r="H120" s="35">
        <f t="shared" si="2"/>
        <v>0</v>
      </c>
      <c r="I120" s="35">
        <f t="shared" si="2"/>
        <v>0</v>
      </c>
      <c r="J120" s="35">
        <f t="shared" si="2"/>
        <v>0</v>
      </c>
      <c r="K120" s="35">
        <f t="shared" si="2"/>
        <v>0</v>
      </c>
      <c r="L120" s="35">
        <f t="shared" si="2"/>
        <v>0</v>
      </c>
      <c r="M120" s="35">
        <f t="shared" si="2"/>
        <v>0</v>
      </c>
      <c r="N120" s="35">
        <f t="shared" si="2"/>
        <v>0</v>
      </c>
      <c r="O120" s="35">
        <f t="shared" si="2"/>
        <v>0</v>
      </c>
      <c r="P120" s="35">
        <f t="shared" si="2"/>
        <v>0</v>
      </c>
      <c r="Q120" s="43"/>
      <c r="R120" s="43"/>
      <c r="S120" s="43"/>
      <c r="T120" s="43"/>
      <c r="U120" s="43"/>
    </row>
    <row r="121" spans="1:38" customFormat="1" ht="28.5" hidden="1" customHeight="1" outlineLevel="1" collapsed="1">
      <c r="A121" s="4"/>
      <c r="B121" s="589" t="s">
        <v>52</v>
      </c>
      <c r="C121" s="589"/>
      <c r="D121" s="589"/>
      <c r="E121" s="589"/>
      <c r="F121" s="589"/>
      <c r="G121" s="589"/>
      <c r="H121" s="589"/>
      <c r="I121" s="589"/>
      <c r="J121" s="589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45"/>
      <c r="Y121" s="45"/>
      <c r="Z121" s="45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</row>
    <row r="122" spans="1:38" customFormat="1" collapsed="1">
      <c r="A122" s="4"/>
      <c r="B122" s="52"/>
      <c r="C122" s="53"/>
      <c r="D122" s="53"/>
      <c r="E122" s="53"/>
      <c r="F122" s="53"/>
      <c r="G122" s="53"/>
      <c r="H122" s="53"/>
      <c r="I122" s="53"/>
      <c r="J122" s="53"/>
      <c r="K122" s="53"/>
      <c r="L122" s="54"/>
      <c r="M122" s="55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53"/>
    </row>
    <row r="123" spans="1:38" customFormat="1" ht="22.5" hidden="1" customHeight="1" outlineLevel="1">
      <c r="A123" s="4"/>
      <c r="B123" s="28" t="s">
        <v>55</v>
      </c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</row>
    <row r="124" spans="1:38" customFormat="1" ht="18.75" hidden="1" customHeight="1" outlineLevel="1">
      <c r="A124" s="4"/>
      <c r="B124" s="563" t="s">
        <v>188</v>
      </c>
      <c r="C124" s="564" t="s">
        <v>189</v>
      </c>
      <c r="D124" s="563" t="s">
        <v>56</v>
      </c>
      <c r="E124" s="563"/>
      <c r="F124" s="563"/>
      <c r="G124" s="563"/>
      <c r="H124" s="563"/>
      <c r="I124" s="563"/>
      <c r="J124" s="563"/>
      <c r="K124" s="563"/>
      <c r="L124" s="563"/>
      <c r="M124" s="563"/>
      <c r="N124" s="563"/>
      <c r="O124" s="563"/>
      <c r="P124" s="563"/>
      <c r="Q124" s="563"/>
      <c r="R124" s="563"/>
      <c r="S124" s="563"/>
      <c r="T124" s="563"/>
      <c r="U124" s="563"/>
      <c r="V124" s="563"/>
      <c r="W124" s="563"/>
      <c r="X124" s="43"/>
      <c r="Y124" s="43"/>
      <c r="Z124" s="43"/>
      <c r="AA124" s="43"/>
      <c r="AB124" s="43"/>
    </row>
    <row r="125" spans="1:38" customFormat="1" ht="35.25" hidden="1" customHeight="1" outlineLevel="1">
      <c r="A125" s="4"/>
      <c r="B125" s="563"/>
      <c r="C125" s="565"/>
      <c r="D125" s="590" t="s">
        <v>38</v>
      </c>
      <c r="E125" s="590" t="s">
        <v>39</v>
      </c>
      <c r="F125" s="590" t="s">
        <v>40</v>
      </c>
      <c r="G125" s="590" t="s">
        <v>41</v>
      </c>
      <c r="H125" s="596" t="s">
        <v>42</v>
      </c>
      <c r="I125" s="597"/>
      <c r="J125" s="598"/>
      <c r="K125" s="599" t="s">
        <v>57</v>
      </c>
      <c r="L125" s="600"/>
      <c r="M125" s="600"/>
      <c r="N125" s="600"/>
      <c r="O125" s="600"/>
      <c r="P125" s="601"/>
      <c r="Q125" s="499" t="s">
        <v>58</v>
      </c>
      <c r="R125" s="499"/>
      <c r="S125" s="499"/>
      <c r="T125" s="499"/>
      <c r="U125" s="499"/>
      <c r="V125" s="499"/>
      <c r="W125" s="499"/>
      <c r="X125" s="43"/>
      <c r="Y125" s="43"/>
      <c r="Z125" s="43"/>
      <c r="AA125" s="43"/>
      <c r="AB125" s="43"/>
    </row>
    <row r="126" spans="1:38" customFormat="1" ht="139.5" hidden="1" customHeight="1" outlineLevel="1">
      <c r="A126" s="4"/>
      <c r="B126" s="563"/>
      <c r="C126" s="566"/>
      <c r="D126" s="592"/>
      <c r="E126" s="592"/>
      <c r="F126" s="592"/>
      <c r="G126" s="592"/>
      <c r="H126" s="29" t="s">
        <v>45</v>
      </c>
      <c r="I126" s="46" t="s">
        <v>190</v>
      </c>
      <c r="J126" s="47" t="s">
        <v>47</v>
      </c>
      <c r="K126" s="29" t="s">
        <v>45</v>
      </c>
      <c r="L126" s="46" t="s">
        <v>190</v>
      </c>
      <c r="M126" s="47" t="s">
        <v>48</v>
      </c>
      <c r="N126" s="47" t="s">
        <v>49</v>
      </c>
      <c r="O126" s="47" t="s">
        <v>192</v>
      </c>
      <c r="P126" s="47" t="s">
        <v>193</v>
      </c>
      <c r="Q126" s="46" t="s">
        <v>59</v>
      </c>
      <c r="R126" s="46" t="s">
        <v>45</v>
      </c>
      <c r="S126" s="46" t="s">
        <v>190</v>
      </c>
      <c r="T126" s="47" t="s">
        <v>48</v>
      </c>
      <c r="U126" s="47" t="s">
        <v>49</v>
      </c>
      <c r="V126" s="47" t="s">
        <v>192</v>
      </c>
      <c r="W126" s="47" t="s">
        <v>193</v>
      </c>
      <c r="X126" s="43"/>
      <c r="Y126" s="43"/>
      <c r="Z126" s="43"/>
      <c r="AA126" s="43"/>
      <c r="AB126" s="43"/>
    </row>
    <row r="127" spans="1:38" customFormat="1" ht="21" hidden="1" customHeight="1" outlineLevel="1">
      <c r="A127" s="4"/>
      <c r="B127" s="122"/>
      <c r="C127" s="124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48"/>
      <c r="R127" s="48"/>
      <c r="S127" s="48"/>
      <c r="T127" s="48"/>
      <c r="U127" s="48"/>
      <c r="V127" s="30"/>
      <c r="W127" s="30"/>
      <c r="X127" s="43"/>
      <c r="Y127" s="43"/>
      <c r="Z127" s="43"/>
      <c r="AA127" s="43"/>
      <c r="AB127" s="43"/>
    </row>
    <row r="128" spans="1:38" customFormat="1" ht="21" hidden="1" customHeight="1" outlineLevel="2">
      <c r="A128" s="4"/>
      <c r="B128" s="122"/>
      <c r="C128" s="124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48"/>
      <c r="R128" s="48"/>
      <c r="S128" s="48"/>
      <c r="T128" s="48"/>
      <c r="U128" s="48"/>
      <c r="V128" s="30"/>
      <c r="W128" s="30"/>
      <c r="X128" s="43"/>
      <c r="Y128" s="43"/>
      <c r="Z128" s="43"/>
      <c r="AA128" s="43"/>
      <c r="AB128" s="43"/>
    </row>
    <row r="129" spans="1:38" customFormat="1" ht="21" hidden="1" customHeight="1" outlineLevel="2">
      <c r="A129" s="4"/>
      <c r="B129" s="122"/>
      <c r="C129" s="124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48"/>
      <c r="R129" s="48"/>
      <c r="S129" s="48"/>
      <c r="T129" s="48"/>
      <c r="U129" s="48"/>
      <c r="V129" s="30"/>
      <c r="W129" s="30"/>
      <c r="X129" s="43"/>
      <c r="Y129" s="43"/>
      <c r="Z129" s="43"/>
      <c r="AA129" s="43"/>
      <c r="AB129" s="43"/>
    </row>
    <row r="130" spans="1:38" customFormat="1" ht="25.5" hidden="1" customHeight="1" outlineLevel="2">
      <c r="A130" s="4"/>
      <c r="B130" s="122"/>
      <c r="C130" s="124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48"/>
      <c r="R130" s="48"/>
      <c r="S130" s="48"/>
      <c r="T130" s="48"/>
      <c r="U130" s="48"/>
      <c r="V130" s="30"/>
      <c r="W130" s="30"/>
      <c r="X130" s="43"/>
      <c r="Y130" s="43"/>
      <c r="Z130" s="43"/>
      <c r="AA130" s="43"/>
      <c r="AB130" s="43"/>
    </row>
    <row r="131" spans="1:38" customFormat="1" ht="21" hidden="1" customHeight="1" outlineLevel="2">
      <c r="A131" s="4"/>
      <c r="B131" s="122"/>
      <c r="C131" s="124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48"/>
      <c r="R131" s="48"/>
      <c r="S131" s="48"/>
      <c r="T131" s="48"/>
      <c r="U131" s="48"/>
      <c r="V131" s="30"/>
      <c r="W131" s="30"/>
      <c r="X131" s="43"/>
      <c r="Y131" s="43"/>
      <c r="Z131" s="43"/>
      <c r="AA131" s="43"/>
      <c r="AB131" s="43"/>
    </row>
    <row r="132" spans="1:38" customFormat="1" ht="21" hidden="1" customHeight="1" outlineLevel="2">
      <c r="A132" s="4"/>
      <c r="B132" s="122"/>
      <c r="C132" s="124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48"/>
      <c r="R132" s="48"/>
      <c r="S132" s="48"/>
      <c r="T132" s="48"/>
      <c r="U132" s="48"/>
      <c r="V132" s="30"/>
      <c r="W132" s="30"/>
      <c r="X132" s="56"/>
      <c r="Y132" s="43"/>
      <c r="Z132" s="43"/>
      <c r="AA132" s="43"/>
      <c r="AB132" s="43"/>
    </row>
    <row r="133" spans="1:38" customFormat="1" ht="25.5" hidden="1" customHeight="1" outlineLevel="2">
      <c r="A133" s="4"/>
      <c r="B133" s="122"/>
      <c r="C133" s="124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48"/>
      <c r="R133" s="48"/>
      <c r="S133" s="48"/>
      <c r="T133" s="48"/>
      <c r="U133" s="48"/>
      <c r="V133" s="30"/>
      <c r="W133" s="30"/>
      <c r="X133" s="43"/>
      <c r="Y133" s="43"/>
      <c r="Z133" s="43"/>
      <c r="AA133" s="43"/>
      <c r="AB133" s="43"/>
    </row>
    <row r="134" spans="1:38" customFormat="1" ht="18.75" hidden="1" customHeight="1" outlineLevel="2">
      <c r="A134" s="4"/>
      <c r="B134" s="122"/>
      <c r="C134" s="119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48"/>
      <c r="R134" s="48"/>
      <c r="S134" s="48"/>
      <c r="T134" s="48"/>
      <c r="U134" s="48"/>
      <c r="V134" s="30"/>
      <c r="W134" s="30"/>
      <c r="X134" s="43"/>
      <c r="Y134" s="43"/>
      <c r="Z134" s="43"/>
      <c r="AA134" s="43"/>
      <c r="AB134" s="43"/>
    </row>
    <row r="135" spans="1:38" customFormat="1" ht="18.75" hidden="1" customHeight="1" outlineLevel="2">
      <c r="A135" s="4"/>
      <c r="B135" s="122"/>
      <c r="C135" s="119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48"/>
      <c r="R135" s="48"/>
      <c r="S135" s="48"/>
      <c r="T135" s="48"/>
      <c r="U135" s="48"/>
      <c r="V135" s="30"/>
      <c r="W135" s="30"/>
      <c r="X135" s="43"/>
      <c r="Y135" s="43"/>
      <c r="Z135" s="43"/>
      <c r="AA135" s="43"/>
      <c r="AB135" s="43"/>
    </row>
    <row r="136" spans="1:38" customFormat="1" ht="18.75" hidden="1" customHeight="1" outlineLevel="2">
      <c r="A136" s="4"/>
      <c r="B136" s="122"/>
      <c r="C136" s="119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48"/>
      <c r="R136" s="48"/>
      <c r="S136" s="48"/>
      <c r="T136" s="48"/>
      <c r="U136" s="48"/>
      <c r="V136" s="30"/>
      <c r="W136" s="30"/>
      <c r="X136" s="43"/>
      <c r="Y136" s="43"/>
      <c r="Z136" s="43"/>
      <c r="AA136" s="43"/>
      <c r="AB136" s="43"/>
    </row>
    <row r="137" spans="1:38" customFormat="1" ht="18.75" hidden="1" customHeight="1" outlineLevel="2">
      <c r="A137" s="4"/>
      <c r="B137" s="122"/>
      <c r="C137" s="119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48"/>
      <c r="R137" s="48"/>
      <c r="S137" s="48"/>
      <c r="T137" s="48"/>
      <c r="U137" s="48"/>
      <c r="V137" s="30"/>
      <c r="W137" s="30"/>
      <c r="X137" s="43"/>
      <c r="Y137" s="43"/>
      <c r="Z137" s="43"/>
      <c r="AA137" s="43"/>
      <c r="AB137" s="43"/>
    </row>
    <row r="138" spans="1:38" customFormat="1" ht="18.75" hidden="1" customHeight="1" outlineLevel="2">
      <c r="A138" s="4"/>
      <c r="B138" s="122"/>
      <c r="C138" s="119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48"/>
      <c r="R138" s="48"/>
      <c r="S138" s="48"/>
      <c r="T138" s="48"/>
      <c r="U138" s="48"/>
      <c r="V138" s="30"/>
      <c r="W138" s="30"/>
      <c r="X138" s="43"/>
      <c r="Y138" s="43"/>
      <c r="Z138" s="43"/>
      <c r="AA138" s="43"/>
      <c r="AB138" s="43"/>
    </row>
    <row r="139" spans="1:38" customFormat="1" ht="18.75" hidden="1" customHeight="1" outlineLevel="2">
      <c r="A139" s="4"/>
      <c r="B139" s="122"/>
      <c r="C139" s="119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48"/>
      <c r="R139" s="48"/>
      <c r="S139" s="48"/>
      <c r="T139" s="48"/>
      <c r="U139" s="48"/>
      <c r="V139" s="30"/>
      <c r="W139" s="30"/>
      <c r="X139" s="43"/>
      <c r="Y139" s="43"/>
      <c r="Z139" s="43"/>
      <c r="AA139" s="43"/>
      <c r="AB139" s="43"/>
    </row>
    <row r="140" spans="1:38" customFormat="1" ht="18.75" hidden="1" customHeight="1" outlineLevel="2">
      <c r="A140" s="4"/>
      <c r="B140" s="122"/>
      <c r="C140" s="119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48"/>
      <c r="R140" s="48"/>
      <c r="S140" s="48"/>
      <c r="T140" s="48"/>
      <c r="U140" s="48"/>
      <c r="V140" s="30"/>
      <c r="W140" s="30"/>
      <c r="X140" s="43"/>
      <c r="Y140" s="43"/>
      <c r="Z140" s="43"/>
      <c r="AA140" s="43"/>
      <c r="AB140" s="43"/>
    </row>
    <row r="141" spans="1:38" customFormat="1" ht="18.75" hidden="1" customHeight="1" outlineLevel="2">
      <c r="A141" s="4"/>
      <c r="B141" s="122"/>
      <c r="C141" s="119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48"/>
      <c r="R141" s="48"/>
      <c r="S141" s="48"/>
      <c r="T141" s="48"/>
      <c r="U141" s="48"/>
      <c r="V141" s="30"/>
      <c r="W141" s="30"/>
      <c r="X141" s="43"/>
      <c r="Y141" s="43"/>
      <c r="Z141" s="43"/>
      <c r="AA141" s="43"/>
      <c r="AB141" s="43"/>
    </row>
    <row r="142" spans="1:38" customFormat="1" ht="18.75" hidden="1" customHeight="1" outlineLevel="2" thickBot="1">
      <c r="A142" s="4"/>
      <c r="B142" s="122"/>
      <c r="C142" s="119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48"/>
      <c r="R142" s="48"/>
      <c r="S142" s="48"/>
      <c r="T142" s="48"/>
      <c r="U142" s="48"/>
      <c r="V142" s="30"/>
      <c r="W142" s="30"/>
      <c r="X142" s="43"/>
      <c r="Y142" s="43"/>
      <c r="Z142" s="43"/>
      <c r="AA142" s="43"/>
      <c r="AB142" s="43"/>
    </row>
    <row r="143" spans="1:38" customFormat="1" ht="18.75" hidden="1" customHeight="1" outlineLevel="2" thickBot="1">
      <c r="A143" s="4"/>
      <c r="B143" s="122"/>
      <c r="C143" s="121" t="s">
        <v>32</v>
      </c>
      <c r="D143" s="57">
        <f>SUM(D127:D142)</f>
        <v>0</v>
      </c>
      <c r="E143" s="57">
        <f t="shared" ref="E143:V143" si="3">SUM(E127:E142)</f>
        <v>0</v>
      </c>
      <c r="F143" s="57">
        <f t="shared" si="3"/>
        <v>0</v>
      </c>
      <c r="G143" s="57">
        <f t="shared" si="3"/>
        <v>0</v>
      </c>
      <c r="H143" s="57">
        <f t="shared" si="3"/>
        <v>0</v>
      </c>
      <c r="I143" s="57">
        <f t="shared" si="3"/>
        <v>0</v>
      </c>
      <c r="J143" s="57">
        <f t="shared" si="3"/>
        <v>0</v>
      </c>
      <c r="K143" s="57">
        <f t="shared" si="3"/>
        <v>0</v>
      </c>
      <c r="L143" s="57">
        <f t="shared" si="3"/>
        <v>0</v>
      </c>
      <c r="M143" s="57">
        <f t="shared" si="3"/>
        <v>0</v>
      </c>
      <c r="N143" s="57">
        <f t="shared" si="3"/>
        <v>0</v>
      </c>
      <c r="O143" s="57">
        <f t="shared" si="3"/>
        <v>0</v>
      </c>
      <c r="P143" s="57">
        <f t="shared" si="3"/>
        <v>0</v>
      </c>
      <c r="Q143" s="57">
        <f t="shared" si="3"/>
        <v>0</v>
      </c>
      <c r="R143" s="57">
        <f t="shared" si="3"/>
        <v>0</v>
      </c>
      <c r="S143" s="57">
        <f t="shared" si="3"/>
        <v>0</v>
      </c>
      <c r="T143" s="57">
        <f t="shared" si="3"/>
        <v>0</v>
      </c>
      <c r="U143" s="57">
        <f t="shared" si="3"/>
        <v>0</v>
      </c>
      <c r="V143" s="57">
        <f t="shared" si="3"/>
        <v>0</v>
      </c>
      <c r="W143" s="57">
        <f>SUM(W127:W142)</f>
        <v>0</v>
      </c>
      <c r="X143" s="43"/>
      <c r="Y143" s="43"/>
      <c r="Z143" s="43"/>
      <c r="AA143" s="43"/>
      <c r="AB143" s="43"/>
    </row>
    <row r="144" spans="1:38" customFormat="1" ht="28.5" hidden="1" customHeight="1" outlineLevel="1">
      <c r="A144" s="4"/>
      <c r="B144" s="589" t="s">
        <v>52</v>
      </c>
      <c r="C144" s="589"/>
      <c r="D144" s="589"/>
      <c r="E144" s="589"/>
      <c r="F144" s="589"/>
      <c r="G144" s="589"/>
      <c r="H144" s="589"/>
      <c r="I144" s="589"/>
      <c r="J144" s="589"/>
      <c r="K144" s="589"/>
      <c r="L144" s="589"/>
      <c r="M144" s="589"/>
      <c r="N144" s="589"/>
      <c r="O144" s="589"/>
      <c r="P144" s="589"/>
      <c r="Q144" s="589"/>
      <c r="R144" s="589"/>
      <c r="S144" s="589"/>
      <c r="T144" s="589"/>
      <c r="U144" s="589"/>
      <c r="V144" s="589"/>
      <c r="W144" s="589"/>
      <c r="X144" s="45"/>
      <c r="Y144" s="45"/>
      <c r="Z144" s="45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</row>
    <row r="145" spans="1:38" customFormat="1" collapsed="1">
      <c r="A145" s="4"/>
      <c r="B145" s="52"/>
      <c r="C145" s="53"/>
      <c r="D145" s="53"/>
      <c r="E145" s="53"/>
      <c r="F145" s="53"/>
      <c r="G145" s="53"/>
      <c r="H145" s="53"/>
      <c r="I145" s="53"/>
      <c r="J145" s="53"/>
      <c r="K145" s="53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53"/>
    </row>
    <row r="146" spans="1:38" customFormat="1" ht="22.5" customHeight="1" outlineLevel="1">
      <c r="A146" s="4"/>
      <c r="B146" s="28" t="s">
        <v>60</v>
      </c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</row>
    <row r="147" spans="1:38" customFormat="1" ht="27" customHeight="1" outlineLevel="1">
      <c r="A147" s="4"/>
      <c r="B147" s="563" t="s">
        <v>188</v>
      </c>
      <c r="C147" s="564" t="s">
        <v>189</v>
      </c>
      <c r="D147" s="563" t="s">
        <v>61</v>
      </c>
      <c r="E147" s="563"/>
      <c r="F147" s="563"/>
      <c r="G147" s="563"/>
      <c r="H147" s="563"/>
      <c r="I147" s="563"/>
      <c r="J147" s="563"/>
      <c r="K147" s="563"/>
      <c r="L147" s="563"/>
      <c r="M147" s="563"/>
      <c r="N147" s="563"/>
      <c r="O147" s="563"/>
      <c r="P147" s="563"/>
      <c r="Q147" s="58"/>
      <c r="R147" s="43"/>
      <c r="S147" s="43"/>
      <c r="T147" s="43"/>
      <c r="U147" s="43"/>
    </row>
    <row r="148" spans="1:38" customFormat="1" ht="30.75" customHeight="1" outlineLevel="1">
      <c r="A148" s="4"/>
      <c r="B148" s="563"/>
      <c r="C148" s="565"/>
      <c r="D148" s="590" t="s">
        <v>62</v>
      </c>
      <c r="E148" s="590" t="s">
        <v>63</v>
      </c>
      <c r="F148" s="590" t="s">
        <v>64</v>
      </c>
      <c r="G148" s="590" t="s">
        <v>65</v>
      </c>
      <c r="H148" s="596" t="s">
        <v>42</v>
      </c>
      <c r="I148" s="597"/>
      <c r="J148" s="598"/>
      <c r="K148" s="599" t="s">
        <v>66</v>
      </c>
      <c r="L148" s="600"/>
      <c r="M148" s="600"/>
      <c r="N148" s="600"/>
      <c r="O148" s="600"/>
      <c r="P148" s="601"/>
      <c r="Q148" s="58"/>
      <c r="R148" s="43"/>
      <c r="S148" s="43"/>
      <c r="T148" s="43"/>
      <c r="U148" s="43"/>
    </row>
    <row r="149" spans="1:38" customFormat="1" ht="114" customHeight="1" outlineLevel="1">
      <c r="A149" s="4"/>
      <c r="B149" s="563"/>
      <c r="C149" s="566"/>
      <c r="D149" s="592"/>
      <c r="E149" s="592"/>
      <c r="F149" s="592"/>
      <c r="G149" s="592"/>
      <c r="H149" s="29" t="s">
        <v>45</v>
      </c>
      <c r="I149" s="128" t="s">
        <v>190</v>
      </c>
      <c r="J149" s="47" t="s">
        <v>47</v>
      </c>
      <c r="K149" s="29" t="s">
        <v>45</v>
      </c>
      <c r="L149" s="128" t="s">
        <v>190</v>
      </c>
      <c r="M149" s="47" t="s">
        <v>48</v>
      </c>
      <c r="N149" s="47" t="s">
        <v>49</v>
      </c>
      <c r="O149" s="127" t="s">
        <v>192</v>
      </c>
      <c r="P149" s="127" t="s">
        <v>193</v>
      </c>
      <c r="Q149" s="58"/>
      <c r="R149" s="43"/>
      <c r="S149" s="43"/>
      <c r="T149" s="43"/>
      <c r="U149" s="43"/>
    </row>
    <row r="150" spans="1:38" customFormat="1" ht="23.25" customHeight="1" outlineLevel="1" thickBot="1">
      <c r="A150" s="4"/>
      <c r="B150" s="122" t="s">
        <v>2593</v>
      </c>
      <c r="C150" s="137" t="s">
        <v>2623</v>
      </c>
      <c r="D150" s="31">
        <v>52</v>
      </c>
      <c r="E150" s="31">
        <v>8</v>
      </c>
      <c r="F150" s="50">
        <v>15</v>
      </c>
      <c r="G150" s="50">
        <v>14</v>
      </c>
      <c r="H150" s="50">
        <v>104</v>
      </c>
      <c r="I150" s="31">
        <v>52</v>
      </c>
      <c r="J150" s="31">
        <v>52</v>
      </c>
      <c r="K150" s="31">
        <v>104</v>
      </c>
      <c r="L150" s="31">
        <v>52</v>
      </c>
      <c r="M150" s="31">
        <v>52</v>
      </c>
      <c r="N150" s="31">
        <v>52</v>
      </c>
      <c r="O150" s="31">
        <v>92</v>
      </c>
      <c r="P150" s="31">
        <v>46</v>
      </c>
      <c r="Q150" s="58"/>
      <c r="R150" s="43"/>
      <c r="S150" s="43"/>
      <c r="T150" s="43"/>
      <c r="U150" s="43"/>
    </row>
    <row r="151" spans="1:38" customFormat="1" ht="23.25" hidden="1" customHeight="1" outlineLevel="2">
      <c r="A151" s="4"/>
      <c r="B151" s="122"/>
      <c r="C151" s="137"/>
      <c r="D151" s="31"/>
      <c r="E151" s="31"/>
      <c r="F151" s="50"/>
      <c r="G151" s="50"/>
      <c r="H151" s="50"/>
      <c r="I151" s="31"/>
      <c r="J151" s="31"/>
      <c r="K151" s="31"/>
      <c r="L151" s="31"/>
      <c r="M151" s="31"/>
      <c r="N151" s="31"/>
      <c r="O151" s="31"/>
      <c r="P151" s="31"/>
      <c r="Q151" s="58"/>
      <c r="R151" s="43"/>
      <c r="S151" s="43"/>
      <c r="T151" s="43"/>
      <c r="U151" s="43"/>
    </row>
    <row r="152" spans="1:38" customFormat="1" ht="23.25" hidden="1" customHeight="1" outlineLevel="2">
      <c r="A152" s="4"/>
      <c r="B152" s="122"/>
      <c r="C152" s="137"/>
      <c r="D152" s="31"/>
      <c r="E152" s="31"/>
      <c r="F152" s="50"/>
      <c r="G152" s="50"/>
      <c r="H152" s="50"/>
      <c r="I152" s="31"/>
      <c r="J152" s="31"/>
      <c r="K152" s="31"/>
      <c r="L152" s="31"/>
      <c r="M152" s="31"/>
      <c r="N152" s="31"/>
      <c r="O152" s="31"/>
      <c r="P152" s="31"/>
      <c r="Q152" s="58"/>
      <c r="R152" s="43"/>
      <c r="S152" s="43"/>
      <c r="T152" s="43"/>
      <c r="U152" s="43"/>
    </row>
    <row r="153" spans="1:38" customFormat="1" ht="28.5" hidden="1" customHeight="1" outlineLevel="2">
      <c r="A153" s="4"/>
      <c r="B153" s="122"/>
      <c r="C153" s="137"/>
      <c r="D153" s="31"/>
      <c r="E153" s="31"/>
      <c r="F153" s="50"/>
      <c r="G153" s="50"/>
      <c r="H153" s="50"/>
      <c r="I153" s="31"/>
      <c r="J153" s="31"/>
      <c r="K153" s="31"/>
      <c r="L153" s="31"/>
      <c r="M153" s="31"/>
      <c r="N153" s="31"/>
      <c r="O153" s="31"/>
      <c r="P153" s="31"/>
      <c r="Q153" s="58"/>
      <c r="R153" s="43"/>
      <c r="S153" s="43"/>
      <c r="T153" s="43"/>
      <c r="U153" s="43"/>
    </row>
    <row r="154" spans="1:38" customFormat="1" ht="23.25" hidden="1" customHeight="1" outlineLevel="2">
      <c r="A154" s="4"/>
      <c r="B154" s="122"/>
      <c r="C154" s="137"/>
      <c r="D154" s="31"/>
      <c r="E154" s="31"/>
      <c r="F154" s="50"/>
      <c r="G154" s="50"/>
      <c r="H154" s="50"/>
      <c r="I154" s="31"/>
      <c r="J154" s="31"/>
      <c r="K154" s="31"/>
      <c r="L154" s="31"/>
      <c r="M154" s="31"/>
      <c r="N154" s="31"/>
      <c r="O154" s="31"/>
      <c r="P154" s="31"/>
      <c r="Q154" s="58"/>
      <c r="R154" s="43"/>
      <c r="S154" s="43"/>
      <c r="T154" s="43"/>
      <c r="U154" s="43"/>
    </row>
    <row r="155" spans="1:38" customFormat="1" ht="23.25" hidden="1" customHeight="1" outlineLevel="2">
      <c r="A155" s="4"/>
      <c r="B155" s="122"/>
      <c r="C155" s="137"/>
      <c r="D155" s="31"/>
      <c r="E155" s="31"/>
      <c r="F155" s="50"/>
      <c r="G155" s="50"/>
      <c r="H155" s="50"/>
      <c r="I155" s="31"/>
      <c r="J155" s="31"/>
      <c r="K155" s="31"/>
      <c r="L155" s="31"/>
      <c r="M155" s="31"/>
      <c r="N155" s="31"/>
      <c r="O155" s="31"/>
      <c r="P155" s="31"/>
      <c r="Q155" s="58"/>
      <c r="R155" s="43"/>
      <c r="S155" s="43"/>
      <c r="T155" s="43"/>
      <c r="U155" s="43"/>
    </row>
    <row r="156" spans="1:38" customFormat="1" ht="27.75" hidden="1" customHeight="1" outlineLevel="2">
      <c r="A156" s="4"/>
      <c r="B156" s="122"/>
      <c r="C156" s="137"/>
      <c r="D156" s="31"/>
      <c r="E156" s="31"/>
      <c r="F156" s="50"/>
      <c r="G156" s="50"/>
      <c r="H156" s="50"/>
      <c r="I156" s="31"/>
      <c r="J156" s="31"/>
      <c r="K156" s="31"/>
      <c r="L156" s="31"/>
      <c r="M156" s="31"/>
      <c r="N156" s="31"/>
      <c r="O156" s="31"/>
      <c r="P156" s="31"/>
      <c r="Q156" s="58"/>
      <c r="R156" s="43"/>
      <c r="S156" s="43"/>
      <c r="T156" s="43"/>
      <c r="U156" s="43"/>
    </row>
    <row r="157" spans="1:38" customFormat="1" ht="18.75" hidden="1" customHeight="1" outlineLevel="2">
      <c r="A157" s="4"/>
      <c r="B157" s="122"/>
      <c r="C157" s="119"/>
      <c r="D157" s="31"/>
      <c r="E157" s="31"/>
      <c r="F157" s="50"/>
      <c r="G157" s="50"/>
      <c r="H157" s="50"/>
      <c r="I157" s="31"/>
      <c r="J157" s="31"/>
      <c r="K157" s="31"/>
      <c r="L157" s="31"/>
      <c r="M157" s="31"/>
      <c r="N157" s="31"/>
      <c r="O157" s="31"/>
      <c r="P157" s="31"/>
      <c r="Q157" s="58"/>
      <c r="R157" s="43"/>
      <c r="S157" s="43"/>
      <c r="T157" s="43"/>
      <c r="U157" s="43"/>
    </row>
    <row r="158" spans="1:38" customFormat="1" ht="18.75" hidden="1" customHeight="1" outlineLevel="2">
      <c r="A158" s="4"/>
      <c r="B158" s="122"/>
      <c r="C158" s="119"/>
      <c r="D158" s="31"/>
      <c r="E158" s="31"/>
      <c r="F158" s="50"/>
      <c r="G158" s="50"/>
      <c r="H158" s="50"/>
      <c r="I158" s="31"/>
      <c r="J158" s="31"/>
      <c r="K158" s="31"/>
      <c r="L158" s="31"/>
      <c r="M158" s="31"/>
      <c r="N158" s="31"/>
      <c r="O158" s="31"/>
      <c r="P158" s="31"/>
      <c r="Q158" s="58"/>
      <c r="R158" s="43"/>
      <c r="S158" s="43"/>
      <c r="T158" s="43"/>
      <c r="U158" s="43"/>
    </row>
    <row r="159" spans="1:38" customFormat="1" ht="18.75" hidden="1" customHeight="1" outlineLevel="2">
      <c r="A159" s="4"/>
      <c r="B159" s="122"/>
      <c r="C159" s="119"/>
      <c r="D159" s="31"/>
      <c r="E159" s="31"/>
      <c r="F159" s="50"/>
      <c r="G159" s="50"/>
      <c r="H159" s="50"/>
      <c r="I159" s="31"/>
      <c r="J159" s="31"/>
      <c r="K159" s="31"/>
      <c r="L159" s="31"/>
      <c r="M159" s="31"/>
      <c r="N159" s="31"/>
      <c r="O159" s="31"/>
      <c r="P159" s="31"/>
      <c r="Q159" s="58"/>
      <c r="R159" s="43"/>
      <c r="S159" s="43"/>
      <c r="T159" s="43"/>
      <c r="U159" s="43"/>
    </row>
    <row r="160" spans="1:38" customFormat="1" ht="18.75" hidden="1" customHeight="1" outlineLevel="2">
      <c r="A160" s="4"/>
      <c r="B160" s="122"/>
      <c r="C160" s="119"/>
      <c r="D160" s="31"/>
      <c r="E160" s="31"/>
      <c r="F160" s="50"/>
      <c r="G160" s="50"/>
      <c r="H160" s="50"/>
      <c r="I160" s="31"/>
      <c r="J160" s="31"/>
      <c r="K160" s="31"/>
      <c r="L160" s="31"/>
      <c r="M160" s="31"/>
      <c r="N160" s="31"/>
      <c r="O160" s="31"/>
      <c r="P160" s="31"/>
      <c r="Q160" s="58"/>
      <c r="R160" s="43"/>
      <c r="S160" s="43"/>
      <c r="T160" s="43"/>
      <c r="U160" s="43"/>
    </row>
    <row r="161" spans="1:38" customFormat="1" ht="18.75" hidden="1" customHeight="1" outlineLevel="2">
      <c r="A161" s="4"/>
      <c r="B161" s="122"/>
      <c r="C161" s="119"/>
      <c r="D161" s="31"/>
      <c r="E161" s="31"/>
      <c r="F161" s="50"/>
      <c r="G161" s="50"/>
      <c r="H161" s="50"/>
      <c r="I161" s="31"/>
      <c r="J161" s="31"/>
      <c r="K161" s="31"/>
      <c r="L161" s="31"/>
      <c r="M161" s="31"/>
      <c r="N161" s="31"/>
      <c r="O161" s="31"/>
      <c r="P161" s="31"/>
      <c r="Q161" s="58"/>
      <c r="R161" s="43"/>
      <c r="S161" s="43"/>
      <c r="T161" s="43"/>
      <c r="U161" s="43"/>
    </row>
    <row r="162" spans="1:38" customFormat="1" ht="18.75" hidden="1" customHeight="1" outlineLevel="2" thickBot="1">
      <c r="A162" s="4"/>
      <c r="B162" s="122"/>
      <c r="C162" s="119"/>
      <c r="D162" s="31"/>
      <c r="E162" s="31"/>
      <c r="F162" s="50"/>
      <c r="G162" s="50"/>
      <c r="H162" s="50"/>
      <c r="I162" s="31"/>
      <c r="J162" s="31"/>
      <c r="K162" s="31"/>
      <c r="L162" s="31"/>
      <c r="M162" s="31"/>
      <c r="N162" s="31"/>
      <c r="O162" s="31"/>
      <c r="P162" s="31"/>
      <c r="Q162" s="58"/>
      <c r="R162" s="43"/>
      <c r="S162" s="43"/>
      <c r="T162" s="43"/>
      <c r="U162" s="43"/>
    </row>
    <row r="163" spans="1:38" customFormat="1" ht="18.75" customHeight="1" outlineLevel="2" thickBot="1">
      <c r="A163" s="4"/>
      <c r="B163" s="122"/>
      <c r="C163" s="121" t="s">
        <v>32</v>
      </c>
      <c r="D163" s="35">
        <f>SUM(D150:D162)</f>
        <v>52</v>
      </c>
      <c r="E163" s="35">
        <f t="shared" ref="E163:O163" si="4">SUM(E150:E162)</f>
        <v>8</v>
      </c>
      <c r="F163" s="35">
        <f t="shared" si="4"/>
        <v>15</v>
      </c>
      <c r="G163" s="35">
        <f t="shared" si="4"/>
        <v>14</v>
      </c>
      <c r="H163" s="35">
        <f t="shared" si="4"/>
        <v>104</v>
      </c>
      <c r="I163" s="35">
        <f t="shared" si="4"/>
        <v>52</v>
      </c>
      <c r="J163" s="35">
        <f t="shared" si="4"/>
        <v>52</v>
      </c>
      <c r="K163" s="35">
        <f t="shared" si="4"/>
        <v>104</v>
      </c>
      <c r="L163" s="35">
        <f t="shared" si="4"/>
        <v>52</v>
      </c>
      <c r="M163" s="35">
        <f t="shared" si="4"/>
        <v>52</v>
      </c>
      <c r="N163" s="35">
        <f t="shared" si="4"/>
        <v>52</v>
      </c>
      <c r="O163" s="35">
        <f t="shared" si="4"/>
        <v>92</v>
      </c>
      <c r="P163" s="35">
        <f>SUM(P150:P162)</f>
        <v>46</v>
      </c>
      <c r="Q163" s="43"/>
      <c r="R163" s="43"/>
      <c r="S163" s="43"/>
      <c r="T163" s="43"/>
      <c r="U163" s="43"/>
    </row>
    <row r="164" spans="1:38" customFormat="1" ht="28.5" customHeight="1" outlineLevel="1">
      <c r="A164" s="4"/>
      <c r="B164" s="589" t="s">
        <v>52</v>
      </c>
      <c r="C164" s="589"/>
      <c r="D164" s="589"/>
      <c r="E164" s="589"/>
      <c r="F164" s="589"/>
      <c r="G164" s="589"/>
      <c r="H164" s="589"/>
      <c r="I164" s="589"/>
      <c r="J164" s="589"/>
      <c r="K164" s="589"/>
      <c r="L164" s="589"/>
      <c r="M164" s="589"/>
      <c r="N164" s="589"/>
      <c r="O164" s="589"/>
      <c r="P164" s="589"/>
      <c r="Q164" s="589"/>
      <c r="R164" s="589"/>
      <c r="S164" s="589"/>
      <c r="T164" s="589"/>
      <c r="U164" s="589"/>
      <c r="V164" s="589"/>
      <c r="W164" s="589"/>
      <c r="X164" s="45"/>
      <c r="Y164" s="45"/>
      <c r="Z164" s="45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</row>
    <row r="165" spans="1:38" customFormat="1">
      <c r="A165" s="4"/>
      <c r="B165" s="52"/>
      <c r="C165" s="53"/>
      <c r="D165" s="53"/>
      <c r="E165" s="53"/>
      <c r="F165" s="53"/>
      <c r="G165" s="53"/>
      <c r="H165" s="53"/>
      <c r="I165" s="53"/>
      <c r="J165" s="53"/>
      <c r="K165" s="53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53"/>
    </row>
    <row r="166" spans="1:38" customFormat="1" ht="22.5" hidden="1" customHeight="1" outlineLevel="1">
      <c r="A166" s="4"/>
      <c r="B166" s="28" t="s">
        <v>67</v>
      </c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</row>
    <row r="167" spans="1:38" customFormat="1" ht="15.75" hidden="1" customHeight="1" outlineLevel="1">
      <c r="A167" s="4"/>
      <c r="B167" s="563" t="s">
        <v>188</v>
      </c>
      <c r="C167" s="564" t="s">
        <v>189</v>
      </c>
      <c r="D167" s="563" t="s">
        <v>68</v>
      </c>
      <c r="E167" s="563"/>
      <c r="F167" s="563"/>
      <c r="G167" s="563"/>
      <c r="H167" s="563"/>
      <c r="I167" s="563"/>
      <c r="J167" s="563"/>
      <c r="K167" s="563"/>
      <c r="L167" s="563"/>
      <c r="M167" s="563"/>
      <c r="N167" s="563"/>
      <c r="O167" s="563"/>
      <c r="P167" s="563"/>
      <c r="Q167" s="126"/>
      <c r="R167" s="58"/>
      <c r="S167" s="58"/>
      <c r="T167" s="43"/>
      <c r="U167" s="43"/>
      <c r="V167" s="43"/>
      <c r="W167" s="43"/>
    </row>
    <row r="168" spans="1:38" customFormat="1" ht="19.5" hidden="1" customHeight="1" outlineLevel="1">
      <c r="A168" s="4"/>
      <c r="B168" s="563"/>
      <c r="C168" s="565"/>
      <c r="D168" s="590" t="s">
        <v>69</v>
      </c>
      <c r="E168" s="590" t="s">
        <v>70</v>
      </c>
      <c r="F168" s="590" t="s">
        <v>71</v>
      </c>
      <c r="G168" s="590" t="s">
        <v>65</v>
      </c>
      <c r="H168" s="596" t="s">
        <v>42</v>
      </c>
      <c r="I168" s="597"/>
      <c r="J168" s="598"/>
      <c r="K168" s="599" t="s">
        <v>66</v>
      </c>
      <c r="L168" s="600"/>
      <c r="M168" s="600"/>
      <c r="N168" s="600"/>
      <c r="O168" s="600"/>
      <c r="P168" s="601"/>
      <c r="Q168" s="29" t="s">
        <v>198</v>
      </c>
      <c r="R168" s="58"/>
      <c r="S168" s="58"/>
      <c r="T168" s="43"/>
      <c r="U168" s="43"/>
      <c r="V168" s="43"/>
      <c r="W168" s="43"/>
    </row>
    <row r="169" spans="1:38" customFormat="1" ht="76.5" hidden="1" customHeight="1" outlineLevel="1">
      <c r="A169" s="4"/>
      <c r="B169" s="563"/>
      <c r="C169" s="566"/>
      <c r="D169" s="592"/>
      <c r="E169" s="592"/>
      <c r="F169" s="592"/>
      <c r="G169" s="592"/>
      <c r="H169" s="29" t="s">
        <v>45</v>
      </c>
      <c r="I169" s="128" t="s">
        <v>190</v>
      </c>
      <c r="J169" s="47" t="s">
        <v>47</v>
      </c>
      <c r="K169" s="29" t="s">
        <v>45</v>
      </c>
      <c r="L169" s="128" t="s">
        <v>190</v>
      </c>
      <c r="M169" s="47" t="s">
        <v>48</v>
      </c>
      <c r="N169" s="47" t="s">
        <v>49</v>
      </c>
      <c r="O169" s="127" t="s">
        <v>192</v>
      </c>
      <c r="P169" s="127" t="s">
        <v>193</v>
      </c>
      <c r="Q169" s="29" t="s">
        <v>199</v>
      </c>
      <c r="R169" s="58"/>
      <c r="S169" s="58"/>
      <c r="T169" s="58"/>
      <c r="U169" s="43"/>
      <c r="V169" s="43"/>
      <c r="W169" s="43"/>
      <c r="X169" s="43"/>
    </row>
    <row r="170" spans="1:38" customFormat="1" ht="18.75" hidden="1" customHeight="1" outlineLevel="1">
      <c r="A170" s="4"/>
      <c r="B170" s="122"/>
      <c r="C170" s="119"/>
      <c r="D170" s="31"/>
      <c r="E170" s="31"/>
      <c r="F170" s="50"/>
      <c r="G170" s="50"/>
      <c r="H170" s="50"/>
      <c r="I170" s="31"/>
      <c r="J170" s="31"/>
      <c r="K170" s="31"/>
      <c r="L170" s="31"/>
      <c r="M170" s="31"/>
      <c r="N170" s="31"/>
      <c r="O170" s="31"/>
      <c r="P170" s="31"/>
      <c r="Q170" s="31"/>
      <c r="R170" s="58"/>
      <c r="S170" s="58"/>
      <c r="T170" s="58"/>
      <c r="U170" s="43"/>
      <c r="V170" s="43"/>
      <c r="W170" s="43"/>
      <c r="X170" s="43"/>
    </row>
    <row r="171" spans="1:38" customFormat="1" ht="18.75" hidden="1" customHeight="1" outlineLevel="2">
      <c r="A171" s="4"/>
      <c r="B171" s="122"/>
      <c r="C171" s="119"/>
      <c r="D171" s="31"/>
      <c r="E171" s="31"/>
      <c r="F171" s="50"/>
      <c r="G171" s="50"/>
      <c r="H171" s="50"/>
      <c r="I171" s="31"/>
      <c r="J171" s="31"/>
      <c r="K171" s="31"/>
      <c r="L171" s="31"/>
      <c r="M171" s="31"/>
      <c r="N171" s="31"/>
      <c r="O171" s="31"/>
      <c r="P171" s="31"/>
      <c r="Q171" s="31"/>
      <c r="R171" s="58"/>
      <c r="S171" s="58"/>
      <c r="T171" s="58"/>
      <c r="U171" s="43"/>
      <c r="V171" s="43"/>
      <c r="W171" s="43"/>
      <c r="X171" s="43"/>
    </row>
    <row r="172" spans="1:38" customFormat="1" ht="18.75" hidden="1" customHeight="1" outlineLevel="2">
      <c r="A172" s="4"/>
      <c r="B172" s="122"/>
      <c r="C172" s="119"/>
      <c r="D172" s="31"/>
      <c r="E172" s="31"/>
      <c r="F172" s="50"/>
      <c r="G172" s="50"/>
      <c r="H172" s="50"/>
      <c r="I172" s="31"/>
      <c r="J172" s="31"/>
      <c r="K172" s="31"/>
      <c r="L172" s="31"/>
      <c r="M172" s="31"/>
      <c r="N172" s="31"/>
      <c r="O172" s="31"/>
      <c r="P172" s="31"/>
      <c r="Q172" s="31"/>
      <c r="R172" s="58"/>
      <c r="S172" s="58"/>
      <c r="T172" s="58"/>
      <c r="U172" s="43"/>
      <c r="V172" s="43"/>
      <c r="W172" s="43"/>
      <c r="X172" s="43"/>
    </row>
    <row r="173" spans="1:38" customFormat="1" ht="18.75" hidden="1" customHeight="1" outlineLevel="2" thickBot="1">
      <c r="A173" s="4"/>
      <c r="B173" s="122"/>
      <c r="C173" s="119"/>
      <c r="D173" s="31"/>
      <c r="E173" s="31"/>
      <c r="F173" s="50"/>
      <c r="G173" s="50"/>
      <c r="H173" s="50"/>
      <c r="I173" s="31"/>
      <c r="J173" s="31"/>
      <c r="K173" s="31"/>
      <c r="L173" s="31"/>
      <c r="M173" s="31"/>
      <c r="N173" s="31"/>
      <c r="O173" s="31"/>
      <c r="P173" s="31"/>
      <c r="Q173" s="31"/>
      <c r="R173" s="58"/>
      <c r="S173" s="58"/>
      <c r="T173" s="58"/>
      <c r="U173" s="43"/>
      <c r="V173" s="43"/>
      <c r="W173" s="43"/>
      <c r="X173" s="43"/>
    </row>
    <row r="174" spans="1:38" customFormat="1" ht="18.75" hidden="1" customHeight="1" outlineLevel="2" thickBot="1">
      <c r="A174" s="4"/>
      <c r="B174" s="122"/>
      <c r="C174" s="121" t="s">
        <v>32</v>
      </c>
      <c r="D174" s="35">
        <f>SUM(D170:D173)</f>
        <v>0</v>
      </c>
      <c r="E174" s="35">
        <f>SUM(E170:E173)</f>
        <v>0</v>
      </c>
      <c r="F174" s="35">
        <f t="shared" ref="F174:Q174" si="5">SUM(F170:F173)</f>
        <v>0</v>
      </c>
      <c r="G174" s="35">
        <f t="shared" si="5"/>
        <v>0</v>
      </c>
      <c r="H174" s="35">
        <f t="shared" si="5"/>
        <v>0</v>
      </c>
      <c r="I174" s="35">
        <f t="shared" si="5"/>
        <v>0</v>
      </c>
      <c r="J174" s="35">
        <f t="shared" si="5"/>
        <v>0</v>
      </c>
      <c r="K174" s="35">
        <f t="shared" si="5"/>
        <v>0</v>
      </c>
      <c r="L174" s="35">
        <f t="shared" si="5"/>
        <v>0</v>
      </c>
      <c r="M174" s="35">
        <f t="shared" si="5"/>
        <v>0</v>
      </c>
      <c r="N174" s="35">
        <f t="shared" si="5"/>
        <v>0</v>
      </c>
      <c r="O174" s="35">
        <f t="shared" si="5"/>
        <v>0</v>
      </c>
      <c r="P174" s="35"/>
      <c r="Q174" s="35">
        <f t="shared" si="5"/>
        <v>0</v>
      </c>
      <c r="R174" s="43"/>
      <c r="S174" s="43"/>
      <c r="T174" s="43"/>
      <c r="U174" s="43"/>
      <c r="V174" s="43"/>
    </row>
    <row r="175" spans="1:38" customFormat="1" ht="28.5" hidden="1" customHeight="1" outlineLevel="1">
      <c r="A175" s="4"/>
      <c r="B175" s="589" t="s">
        <v>72</v>
      </c>
      <c r="C175" s="589"/>
      <c r="D175" s="589"/>
      <c r="E175" s="589"/>
      <c r="F175" s="589"/>
      <c r="G175" s="589"/>
      <c r="H175" s="589"/>
      <c r="I175" s="589"/>
      <c r="J175" s="589"/>
      <c r="K175" s="589"/>
      <c r="L175" s="589"/>
      <c r="M175" s="589"/>
      <c r="N175" s="589"/>
      <c r="O175" s="589"/>
      <c r="P175" s="589"/>
      <c r="Q175" s="589"/>
      <c r="R175" s="589"/>
      <c r="S175" s="589"/>
      <c r="T175" s="589"/>
      <c r="U175" s="589"/>
      <c r="V175" s="589"/>
      <c r="W175" s="589"/>
      <c r="X175" s="45"/>
      <c r="Y175" s="45"/>
      <c r="Z175" s="45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</row>
    <row r="176" spans="1:38" customFormat="1" ht="12" customHeight="1" collapsed="1">
      <c r="A176" s="4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45"/>
      <c r="Y176" s="45"/>
      <c r="Z176" s="45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</row>
    <row r="177" spans="1:38" customFormat="1" ht="22.5" customHeight="1" outlineLevel="1">
      <c r="A177" s="4"/>
      <c r="B177" s="28" t="s">
        <v>73</v>
      </c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</row>
    <row r="178" spans="1:38" customFormat="1" ht="18.75" customHeight="1" outlineLevel="1">
      <c r="A178" s="4"/>
      <c r="B178" s="563" t="s">
        <v>188</v>
      </c>
      <c r="C178" s="564" t="s">
        <v>189</v>
      </c>
      <c r="D178" s="563"/>
      <c r="E178" s="563"/>
      <c r="F178" s="563"/>
      <c r="G178" s="563"/>
      <c r="H178" s="563"/>
      <c r="I178" s="563"/>
      <c r="J178" s="563"/>
      <c r="K178" s="563"/>
      <c r="L178" s="563"/>
      <c r="M178" s="563"/>
      <c r="N178" s="563"/>
      <c r="O178" s="563"/>
      <c r="P178" s="563"/>
      <c r="Q178" s="43"/>
      <c r="R178" s="43"/>
      <c r="S178" s="43"/>
      <c r="T178" s="43"/>
      <c r="U178" s="43"/>
    </row>
    <row r="179" spans="1:38" customFormat="1" ht="35.25" customHeight="1" outlineLevel="1">
      <c r="A179" s="4"/>
      <c r="B179" s="563"/>
      <c r="C179" s="565"/>
      <c r="D179" s="590" t="s">
        <v>74</v>
      </c>
      <c r="E179" s="590" t="s">
        <v>75</v>
      </c>
      <c r="F179" s="590" t="s">
        <v>76</v>
      </c>
      <c r="G179" s="590" t="s">
        <v>77</v>
      </c>
      <c r="H179" s="596" t="s">
        <v>42</v>
      </c>
      <c r="I179" s="597"/>
      <c r="J179" s="598"/>
      <c r="K179" s="599" t="s">
        <v>66</v>
      </c>
      <c r="L179" s="600"/>
      <c r="M179" s="600"/>
      <c r="N179" s="600"/>
      <c r="O179" s="600"/>
      <c r="P179" s="601"/>
      <c r="Q179" s="43"/>
      <c r="R179" s="43"/>
      <c r="S179" s="43"/>
      <c r="T179" s="43"/>
      <c r="U179" s="43"/>
    </row>
    <row r="180" spans="1:38" customFormat="1" ht="139.5" customHeight="1" outlineLevel="1">
      <c r="A180" s="4"/>
      <c r="B180" s="563"/>
      <c r="C180" s="566"/>
      <c r="D180" s="592"/>
      <c r="E180" s="592"/>
      <c r="F180" s="592"/>
      <c r="G180" s="592"/>
      <c r="H180" s="29" t="s">
        <v>45</v>
      </c>
      <c r="I180" s="128" t="s">
        <v>190</v>
      </c>
      <c r="J180" s="47" t="s">
        <v>47</v>
      </c>
      <c r="K180" s="29" t="s">
        <v>45</v>
      </c>
      <c r="L180" s="128" t="s">
        <v>190</v>
      </c>
      <c r="M180" s="47" t="s">
        <v>48</v>
      </c>
      <c r="N180" s="47" t="s">
        <v>49</v>
      </c>
      <c r="O180" s="127" t="s">
        <v>192</v>
      </c>
      <c r="P180" s="127" t="s">
        <v>193</v>
      </c>
      <c r="Q180" s="43"/>
      <c r="R180" s="43"/>
      <c r="S180" s="43"/>
      <c r="T180" s="43"/>
      <c r="U180" s="43"/>
    </row>
    <row r="181" spans="1:38" customFormat="1" ht="21.75" customHeight="1" outlineLevel="1">
      <c r="A181" s="4"/>
      <c r="B181" s="122" t="s">
        <v>2625</v>
      </c>
      <c r="C181" s="60" t="s">
        <v>2624</v>
      </c>
      <c r="D181" s="138">
        <v>15</v>
      </c>
      <c r="E181" s="62">
        <v>11</v>
      </c>
      <c r="F181" s="62">
        <v>6</v>
      </c>
      <c r="G181" s="62">
        <v>15</v>
      </c>
      <c r="H181" s="62">
        <v>12</v>
      </c>
      <c r="I181" s="61">
        <v>6</v>
      </c>
      <c r="J181" s="61">
        <v>6</v>
      </c>
      <c r="K181" s="61">
        <v>12</v>
      </c>
      <c r="L181" s="61">
        <v>6</v>
      </c>
      <c r="M181" s="61">
        <v>6</v>
      </c>
      <c r="N181" s="61">
        <v>6</v>
      </c>
      <c r="O181" s="61">
        <v>12</v>
      </c>
      <c r="P181" s="61">
        <v>6</v>
      </c>
      <c r="Q181" s="43"/>
      <c r="R181" s="43"/>
      <c r="S181" s="43"/>
      <c r="T181" s="43"/>
      <c r="U181" s="43"/>
    </row>
    <row r="182" spans="1:38" customFormat="1" ht="29.25" customHeight="1" outlineLevel="2">
      <c r="A182" s="4"/>
      <c r="B182" s="122" t="s">
        <v>2626</v>
      </c>
      <c r="C182" s="60" t="s">
        <v>2624</v>
      </c>
      <c r="D182" s="138">
        <v>9</v>
      </c>
      <c r="E182" s="62">
        <v>7</v>
      </c>
      <c r="F182" s="62">
        <v>3</v>
      </c>
      <c r="G182" s="62">
        <v>9</v>
      </c>
      <c r="H182" s="62">
        <v>8</v>
      </c>
      <c r="I182" s="61">
        <v>4</v>
      </c>
      <c r="J182" s="61">
        <v>4</v>
      </c>
      <c r="K182" s="61">
        <v>8</v>
      </c>
      <c r="L182" s="61">
        <v>4</v>
      </c>
      <c r="M182" s="61">
        <v>4</v>
      </c>
      <c r="N182" s="61">
        <v>4</v>
      </c>
      <c r="O182" s="61">
        <v>16</v>
      </c>
      <c r="P182" s="61">
        <v>8</v>
      </c>
      <c r="Q182" s="43"/>
      <c r="R182" s="43"/>
      <c r="S182" s="43"/>
      <c r="T182" s="43"/>
      <c r="U182" s="43"/>
    </row>
    <row r="183" spans="1:38" customFormat="1" ht="28.5" customHeight="1" outlineLevel="2" thickBot="1">
      <c r="A183" s="4"/>
      <c r="B183" s="122" t="s">
        <v>2627</v>
      </c>
      <c r="C183" s="60" t="s">
        <v>2624</v>
      </c>
      <c r="D183" s="138">
        <v>3</v>
      </c>
      <c r="E183" s="62">
        <v>3</v>
      </c>
      <c r="F183" s="62">
        <v>0</v>
      </c>
      <c r="G183" s="62">
        <v>3</v>
      </c>
      <c r="H183" s="62">
        <v>4</v>
      </c>
      <c r="I183" s="61">
        <v>2</v>
      </c>
      <c r="J183" s="61">
        <v>2</v>
      </c>
      <c r="K183" s="61">
        <v>4</v>
      </c>
      <c r="L183" s="61">
        <v>2</v>
      </c>
      <c r="M183" s="61">
        <v>3</v>
      </c>
      <c r="N183" s="61">
        <v>3</v>
      </c>
      <c r="O183" s="61">
        <v>4</v>
      </c>
      <c r="P183" s="61">
        <v>2</v>
      </c>
      <c r="Q183" s="43"/>
      <c r="R183" s="43"/>
      <c r="S183" s="43"/>
      <c r="T183" s="43"/>
      <c r="U183" s="43"/>
    </row>
    <row r="184" spans="1:38" customFormat="1" ht="26.25" hidden="1" customHeight="1" outlineLevel="2">
      <c r="A184" s="4"/>
      <c r="B184" s="122"/>
      <c r="C184" s="60"/>
      <c r="D184" s="138"/>
      <c r="E184" s="62"/>
      <c r="F184" s="62"/>
      <c r="G184" s="62"/>
      <c r="H184" s="62"/>
      <c r="I184" s="61"/>
      <c r="J184" s="61"/>
      <c r="K184" s="61"/>
      <c r="L184" s="61"/>
      <c r="M184" s="61"/>
      <c r="N184" s="61"/>
      <c r="O184" s="61"/>
      <c r="P184" s="61"/>
      <c r="Q184" s="43"/>
      <c r="R184" s="43"/>
      <c r="S184" s="43"/>
      <c r="T184" s="43"/>
      <c r="U184" s="43"/>
    </row>
    <row r="185" spans="1:38" customFormat="1" ht="21.75" hidden="1" customHeight="1" outlineLevel="2">
      <c r="A185" s="4"/>
      <c r="B185" s="122"/>
      <c r="C185" s="60"/>
      <c r="D185" s="138"/>
      <c r="E185" s="62"/>
      <c r="F185" s="62"/>
      <c r="G185" s="62"/>
      <c r="H185" s="62"/>
      <c r="I185" s="61"/>
      <c r="J185" s="61"/>
      <c r="K185" s="61"/>
      <c r="L185" s="61"/>
      <c r="M185" s="61"/>
      <c r="N185" s="61"/>
      <c r="O185" s="61"/>
      <c r="P185" s="61"/>
      <c r="Q185" s="43"/>
      <c r="R185" s="43"/>
      <c r="S185" s="43"/>
      <c r="T185" s="43"/>
      <c r="U185" s="43"/>
    </row>
    <row r="186" spans="1:38" customFormat="1" ht="21.75" hidden="1" customHeight="1" outlineLevel="2">
      <c r="A186" s="4"/>
      <c r="B186" s="122"/>
      <c r="C186" s="60"/>
      <c r="D186" s="138"/>
      <c r="E186" s="62"/>
      <c r="F186" s="62"/>
      <c r="G186" s="62"/>
      <c r="H186" s="62"/>
      <c r="I186" s="61"/>
      <c r="J186" s="61"/>
      <c r="K186" s="61"/>
      <c r="L186" s="61"/>
      <c r="M186" s="61"/>
      <c r="N186" s="61"/>
      <c r="O186" s="61"/>
      <c r="P186" s="61"/>
      <c r="Q186" s="43"/>
      <c r="R186" s="43"/>
      <c r="S186" s="43"/>
      <c r="T186" s="43"/>
      <c r="U186" s="43"/>
    </row>
    <row r="187" spans="1:38" customFormat="1" ht="28.5" hidden="1" customHeight="1" outlineLevel="2">
      <c r="A187" s="4"/>
      <c r="B187" s="122"/>
      <c r="C187" s="60"/>
      <c r="D187" s="138"/>
      <c r="E187" s="62"/>
      <c r="F187" s="62"/>
      <c r="G187" s="62"/>
      <c r="H187" s="62"/>
      <c r="I187" s="61"/>
      <c r="J187" s="61"/>
      <c r="K187" s="61"/>
      <c r="L187" s="61"/>
      <c r="M187" s="61"/>
      <c r="N187" s="61"/>
      <c r="O187" s="61"/>
      <c r="P187" s="61"/>
      <c r="Q187" s="43"/>
      <c r="R187" s="43"/>
      <c r="S187" s="43"/>
      <c r="T187" s="43"/>
      <c r="U187" s="43"/>
    </row>
    <row r="188" spans="1:38" customFormat="1" ht="18.75" hidden="1" customHeight="1" outlineLevel="2">
      <c r="A188" s="4"/>
      <c r="B188" s="122"/>
      <c r="C188" s="63"/>
      <c r="D188" s="138"/>
      <c r="E188" s="62"/>
      <c r="F188" s="62"/>
      <c r="G188" s="62"/>
      <c r="H188" s="62"/>
      <c r="I188" s="61"/>
      <c r="J188" s="61"/>
      <c r="K188" s="61"/>
      <c r="L188" s="61"/>
      <c r="M188" s="61"/>
      <c r="N188" s="61"/>
      <c r="O188" s="61"/>
      <c r="P188" s="61"/>
      <c r="Q188" s="43"/>
      <c r="R188" s="43"/>
      <c r="S188" s="43"/>
      <c r="T188" s="43"/>
      <c r="U188" s="43"/>
    </row>
    <row r="189" spans="1:38" customFormat="1" ht="18.75" hidden="1" customHeight="1" outlineLevel="2">
      <c r="A189" s="4"/>
      <c r="B189" s="122"/>
      <c r="C189" s="63"/>
      <c r="D189" s="138"/>
      <c r="E189" s="62"/>
      <c r="F189" s="62"/>
      <c r="G189" s="62"/>
      <c r="H189" s="62"/>
      <c r="I189" s="61"/>
      <c r="J189" s="61"/>
      <c r="K189" s="61"/>
      <c r="L189" s="61"/>
      <c r="M189" s="61"/>
      <c r="N189" s="61"/>
      <c r="O189" s="61"/>
      <c r="P189" s="61"/>
      <c r="Q189" s="43"/>
      <c r="R189" s="43"/>
      <c r="S189" s="43"/>
      <c r="T189" s="43"/>
      <c r="U189" s="43"/>
    </row>
    <row r="190" spans="1:38" customFormat="1" ht="18.75" hidden="1" customHeight="1" outlineLevel="2">
      <c r="A190" s="4"/>
      <c r="B190" s="122"/>
      <c r="C190" s="63"/>
      <c r="D190" s="138"/>
      <c r="E190" s="62"/>
      <c r="F190" s="62"/>
      <c r="G190" s="62"/>
      <c r="H190" s="62"/>
      <c r="I190" s="61"/>
      <c r="J190" s="61"/>
      <c r="K190" s="61"/>
      <c r="L190" s="61"/>
      <c r="M190" s="61"/>
      <c r="N190" s="61"/>
      <c r="O190" s="61"/>
      <c r="P190" s="61"/>
      <c r="Q190" s="43"/>
      <c r="R190" s="43"/>
      <c r="S190" s="43"/>
      <c r="T190" s="43"/>
      <c r="U190" s="43"/>
    </row>
    <row r="191" spans="1:38" customFormat="1" ht="18.75" hidden="1" customHeight="1" outlineLevel="2">
      <c r="A191" s="4"/>
      <c r="B191" s="122"/>
      <c r="C191" s="63"/>
      <c r="D191" s="138"/>
      <c r="E191" s="62"/>
      <c r="F191" s="62"/>
      <c r="G191" s="62"/>
      <c r="H191" s="62"/>
      <c r="I191" s="61"/>
      <c r="J191" s="61"/>
      <c r="K191" s="61"/>
      <c r="L191" s="61"/>
      <c r="M191" s="61"/>
      <c r="N191" s="61"/>
      <c r="O191" s="61"/>
      <c r="P191" s="61"/>
      <c r="Q191" s="43"/>
      <c r="R191" s="43"/>
      <c r="S191" s="43"/>
      <c r="T191" s="43"/>
      <c r="U191" s="43"/>
    </row>
    <row r="192" spans="1:38" customFormat="1" ht="18.75" hidden="1" customHeight="1" outlineLevel="2">
      <c r="A192" s="4"/>
      <c r="B192" s="122"/>
      <c r="C192" s="63"/>
      <c r="D192" s="138"/>
      <c r="E192" s="62"/>
      <c r="F192" s="62"/>
      <c r="G192" s="62"/>
      <c r="H192" s="62"/>
      <c r="I192" s="61"/>
      <c r="J192" s="61"/>
      <c r="K192" s="61"/>
      <c r="L192" s="61"/>
      <c r="M192" s="61"/>
      <c r="N192" s="61"/>
      <c r="O192" s="61"/>
      <c r="P192" s="61"/>
      <c r="Q192" s="43"/>
      <c r="R192" s="43"/>
      <c r="S192" s="43"/>
      <c r="T192" s="43"/>
      <c r="U192" s="43"/>
    </row>
    <row r="193" spans="1:38" customFormat="1" ht="18.75" hidden="1" customHeight="1" outlineLevel="2">
      <c r="A193" s="4"/>
      <c r="B193" s="122"/>
      <c r="C193" s="63"/>
      <c r="D193" s="138"/>
      <c r="E193" s="62"/>
      <c r="F193" s="62"/>
      <c r="G193" s="62"/>
      <c r="H193" s="62"/>
      <c r="I193" s="61"/>
      <c r="J193" s="61"/>
      <c r="K193" s="61"/>
      <c r="L193" s="61"/>
      <c r="M193" s="61"/>
      <c r="N193" s="61"/>
      <c r="O193" s="61"/>
      <c r="P193" s="61"/>
      <c r="Q193" s="43"/>
      <c r="R193" s="43"/>
      <c r="S193" s="43"/>
      <c r="T193" s="43"/>
      <c r="U193" s="43"/>
    </row>
    <row r="194" spans="1:38" customFormat="1" ht="18.75" hidden="1" customHeight="1" outlineLevel="2">
      <c r="A194" s="4"/>
      <c r="B194" s="122"/>
      <c r="C194" s="63"/>
      <c r="D194" s="138"/>
      <c r="E194" s="62"/>
      <c r="F194" s="62"/>
      <c r="G194" s="62"/>
      <c r="H194" s="62"/>
      <c r="I194" s="61"/>
      <c r="J194" s="61"/>
      <c r="K194" s="61"/>
      <c r="L194" s="61"/>
      <c r="M194" s="61"/>
      <c r="N194" s="61"/>
      <c r="O194" s="61"/>
      <c r="P194" s="61"/>
      <c r="Q194" s="43"/>
      <c r="R194" s="43"/>
      <c r="S194" s="43"/>
      <c r="T194" s="43"/>
      <c r="U194" s="43"/>
    </row>
    <row r="195" spans="1:38" customFormat="1" ht="18.75" hidden="1" customHeight="1" outlineLevel="2">
      <c r="A195" s="4"/>
      <c r="B195" s="122"/>
      <c r="C195" s="63"/>
      <c r="D195" s="138"/>
      <c r="E195" s="62"/>
      <c r="F195" s="62"/>
      <c r="G195" s="62"/>
      <c r="H195" s="62"/>
      <c r="I195" s="61"/>
      <c r="J195" s="61"/>
      <c r="K195" s="61"/>
      <c r="L195" s="61"/>
      <c r="M195" s="61"/>
      <c r="N195" s="61"/>
      <c r="O195" s="61"/>
      <c r="P195" s="61"/>
      <c r="Q195" s="43"/>
      <c r="R195" s="43"/>
      <c r="S195" s="43"/>
      <c r="T195" s="43"/>
      <c r="U195" s="43"/>
    </row>
    <row r="196" spans="1:38" customFormat="1" ht="18.75" hidden="1" customHeight="1" outlineLevel="2" thickBot="1">
      <c r="A196" s="4"/>
      <c r="B196" s="122"/>
      <c r="C196" s="63"/>
      <c r="D196" s="138"/>
      <c r="E196" s="62"/>
      <c r="F196" s="62"/>
      <c r="G196" s="62"/>
      <c r="H196" s="62"/>
      <c r="I196" s="61"/>
      <c r="J196" s="61"/>
      <c r="K196" s="61"/>
      <c r="L196" s="61"/>
      <c r="M196" s="61"/>
      <c r="N196" s="61"/>
      <c r="O196" s="61"/>
      <c r="P196" s="61"/>
      <c r="Q196" s="43"/>
      <c r="R196" s="43"/>
      <c r="S196" s="43"/>
      <c r="T196" s="43"/>
      <c r="U196" s="43"/>
    </row>
    <row r="197" spans="1:38" customFormat="1" ht="18.75" customHeight="1" outlineLevel="2" thickBot="1">
      <c r="A197" s="4"/>
      <c r="B197" s="122"/>
      <c r="C197" s="140" t="s">
        <v>32</v>
      </c>
      <c r="D197" s="139">
        <f t="shared" ref="D197:P197" si="6">SUM(D181:D196)</f>
        <v>27</v>
      </c>
      <c r="E197" s="35">
        <f t="shared" si="6"/>
        <v>21</v>
      </c>
      <c r="F197" s="35">
        <f t="shared" si="6"/>
        <v>9</v>
      </c>
      <c r="G197" s="35">
        <f t="shared" si="6"/>
        <v>27</v>
      </c>
      <c r="H197" s="35">
        <f t="shared" si="6"/>
        <v>24</v>
      </c>
      <c r="I197" s="35">
        <f t="shared" si="6"/>
        <v>12</v>
      </c>
      <c r="J197" s="35">
        <f t="shared" si="6"/>
        <v>12</v>
      </c>
      <c r="K197" s="35">
        <f t="shared" si="6"/>
        <v>24</v>
      </c>
      <c r="L197" s="35">
        <f t="shared" si="6"/>
        <v>12</v>
      </c>
      <c r="M197" s="35">
        <f t="shared" si="6"/>
        <v>13</v>
      </c>
      <c r="N197" s="35">
        <f t="shared" si="6"/>
        <v>13</v>
      </c>
      <c r="O197" s="35">
        <f t="shared" si="6"/>
        <v>32</v>
      </c>
      <c r="P197" s="35">
        <f t="shared" si="6"/>
        <v>16</v>
      </c>
      <c r="Q197" s="43"/>
      <c r="R197" s="43"/>
      <c r="S197" s="43"/>
      <c r="T197" s="43"/>
      <c r="U197" s="43"/>
    </row>
    <row r="198" spans="1:38" customFormat="1" ht="28.5" customHeight="1" outlineLevel="1">
      <c r="A198" s="4"/>
      <c r="B198" s="589" t="s">
        <v>52</v>
      </c>
      <c r="C198" s="589"/>
      <c r="D198" s="589"/>
      <c r="E198" s="589"/>
      <c r="F198" s="589"/>
      <c r="G198" s="589"/>
      <c r="H198" s="589"/>
      <c r="I198" s="589"/>
      <c r="J198" s="589"/>
      <c r="K198" s="589"/>
      <c r="L198" s="589"/>
      <c r="M198" s="589"/>
      <c r="N198" s="589"/>
      <c r="O198" s="589"/>
      <c r="P198" s="589"/>
      <c r="Q198" s="589"/>
      <c r="R198" s="589"/>
      <c r="S198" s="589"/>
      <c r="T198" s="589"/>
      <c r="U198" s="589"/>
      <c r="V198" s="589"/>
      <c r="W198" s="589"/>
      <c r="X198" s="45"/>
      <c r="Y198" s="45"/>
      <c r="Z198" s="45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</row>
    <row r="199" spans="1:38" customFormat="1" ht="16.5" customHeight="1">
      <c r="A199" s="4"/>
      <c r="B199" s="52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</row>
    <row r="200" spans="1:38" customFormat="1" ht="9.75" customHeight="1">
      <c r="A200" s="4"/>
      <c r="B200" s="52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</row>
    <row r="201" spans="1:38" ht="18.75" customHeight="1" outlineLevel="1">
      <c r="A201" s="4"/>
      <c r="B201" s="28" t="s">
        <v>78</v>
      </c>
      <c r="C201" s="28"/>
      <c r="D201" s="28"/>
      <c r="E201" s="28"/>
      <c r="F201" s="28"/>
      <c r="G201" s="28"/>
      <c r="H201" s="28"/>
      <c r="I201" s="28"/>
      <c r="J201" s="28"/>
      <c r="K201" s="28"/>
      <c r="L201" s="64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</row>
    <row r="202" spans="1:38" ht="15.75" customHeight="1" outlineLevel="1">
      <c r="A202" s="65"/>
      <c r="B202" s="590" t="s">
        <v>79</v>
      </c>
      <c r="C202" s="590" t="s">
        <v>80</v>
      </c>
      <c r="D202" s="590" t="s">
        <v>200</v>
      </c>
      <c r="E202" s="593" t="s">
        <v>201</v>
      </c>
      <c r="F202" s="593" t="s">
        <v>202</v>
      </c>
      <c r="G202" s="593"/>
      <c r="H202" s="593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X202" s="43"/>
    </row>
    <row r="203" spans="1:38" s="4" customFormat="1" ht="22.5" customHeight="1" outlineLevel="1">
      <c r="A203" s="66"/>
      <c r="B203" s="591"/>
      <c r="C203" s="591"/>
      <c r="D203" s="591"/>
      <c r="E203" s="594"/>
      <c r="F203" s="594"/>
      <c r="G203" s="594"/>
      <c r="H203" s="594"/>
    </row>
    <row r="204" spans="1:38" ht="183.75" customHeight="1" outlineLevel="1">
      <c r="A204" s="67"/>
      <c r="B204" s="592"/>
      <c r="C204" s="592"/>
      <c r="D204" s="592"/>
      <c r="E204" s="595"/>
      <c r="F204" s="595"/>
      <c r="G204" s="595"/>
      <c r="H204" s="595"/>
      <c r="I204" s="27"/>
      <c r="X204" s="43"/>
    </row>
    <row r="205" spans="1:38" ht="12.75" customHeight="1" outlineLevel="1">
      <c r="A205" s="67"/>
      <c r="B205" s="68" t="s">
        <v>81</v>
      </c>
      <c r="C205" s="31">
        <v>0</v>
      </c>
      <c r="D205" s="50"/>
      <c r="E205" s="50"/>
      <c r="F205" s="50"/>
      <c r="G205" s="50"/>
      <c r="H205" s="50"/>
      <c r="I205" s="27"/>
      <c r="X205" s="43"/>
    </row>
    <row r="206" spans="1:38" ht="15" outlineLevel="2">
      <c r="A206" s="67"/>
      <c r="B206" s="68" t="s">
        <v>82</v>
      </c>
      <c r="C206" s="31">
        <v>0</v>
      </c>
      <c r="D206" s="50"/>
      <c r="E206" s="50"/>
      <c r="F206" s="50"/>
      <c r="G206" s="50"/>
      <c r="H206" s="50"/>
      <c r="I206" s="27"/>
      <c r="X206" s="43"/>
    </row>
    <row r="207" spans="1:38" ht="15" outlineLevel="2">
      <c r="A207" s="67"/>
      <c r="B207" s="68" t="s">
        <v>83</v>
      </c>
      <c r="C207" s="31">
        <v>6</v>
      </c>
      <c r="D207" s="50">
        <v>0</v>
      </c>
      <c r="E207" s="50">
        <v>13685</v>
      </c>
      <c r="F207" s="50">
        <v>0</v>
      </c>
      <c r="G207" s="50"/>
      <c r="H207" s="50"/>
      <c r="I207" s="27"/>
      <c r="X207" s="43"/>
    </row>
    <row r="208" spans="1:38" ht="15" outlineLevel="2">
      <c r="A208" s="67"/>
      <c r="B208" s="68" t="s">
        <v>84</v>
      </c>
      <c r="C208" s="31">
        <v>5</v>
      </c>
      <c r="D208" s="50">
        <v>5</v>
      </c>
      <c r="E208" s="50">
        <v>110096</v>
      </c>
      <c r="F208" s="50">
        <v>110096</v>
      </c>
      <c r="G208" s="50"/>
      <c r="H208" s="50"/>
      <c r="I208" s="27"/>
      <c r="X208" s="43"/>
    </row>
    <row r="209" spans="1:38" ht="15" outlineLevel="2">
      <c r="A209" s="67"/>
      <c r="B209" s="68" t="s">
        <v>85</v>
      </c>
      <c r="C209" s="31">
        <v>1</v>
      </c>
      <c r="D209" s="50">
        <v>1</v>
      </c>
      <c r="E209" s="50">
        <v>16827</v>
      </c>
      <c r="F209" s="50">
        <v>16827</v>
      </c>
      <c r="G209" s="50"/>
      <c r="H209" s="50"/>
      <c r="I209" s="27"/>
      <c r="X209" s="43"/>
    </row>
    <row r="210" spans="1:38" ht="15" outlineLevel="2">
      <c r="A210" s="67"/>
      <c r="B210" s="68" t="s">
        <v>86</v>
      </c>
      <c r="C210" s="31">
        <v>1</v>
      </c>
      <c r="D210" s="50">
        <v>1</v>
      </c>
      <c r="E210" s="50">
        <v>3180</v>
      </c>
      <c r="F210" s="50">
        <v>3180</v>
      </c>
      <c r="G210" s="50"/>
      <c r="H210" s="50"/>
      <c r="I210" s="27"/>
      <c r="X210" s="43"/>
    </row>
    <row r="211" spans="1:38" ht="15" outlineLevel="2">
      <c r="A211" s="67"/>
      <c r="B211" s="68" t="s">
        <v>87</v>
      </c>
      <c r="C211" s="31">
        <v>2</v>
      </c>
      <c r="D211" s="50">
        <v>2</v>
      </c>
      <c r="E211" s="50">
        <v>11005</v>
      </c>
      <c r="F211" s="50">
        <v>11005</v>
      </c>
      <c r="G211" s="50"/>
      <c r="H211" s="50"/>
      <c r="I211" s="27"/>
      <c r="X211" s="43"/>
    </row>
    <row r="212" spans="1:38" ht="15" outlineLevel="2">
      <c r="A212" s="67"/>
      <c r="B212" s="68" t="s">
        <v>88</v>
      </c>
      <c r="C212" s="31">
        <v>0</v>
      </c>
      <c r="D212" s="50"/>
      <c r="E212" s="50"/>
      <c r="F212" s="50"/>
      <c r="G212" s="50"/>
      <c r="H212" s="50"/>
      <c r="I212" s="27"/>
      <c r="X212" s="43"/>
    </row>
    <row r="213" spans="1:38" ht="15" outlineLevel="2">
      <c r="A213" s="67"/>
      <c r="B213" s="68" t="s">
        <v>89</v>
      </c>
      <c r="C213" s="31">
        <v>21</v>
      </c>
      <c r="D213" s="50">
        <v>21</v>
      </c>
      <c r="E213" s="50">
        <v>6264801</v>
      </c>
      <c r="F213" s="50">
        <v>6264801</v>
      </c>
      <c r="G213" s="50"/>
      <c r="H213" s="50"/>
      <c r="I213" s="27"/>
      <c r="X213" s="43"/>
    </row>
    <row r="214" spans="1:38" hidden="1" outlineLevel="2">
      <c r="A214" s="67" t="s">
        <v>2660</v>
      </c>
      <c r="B214" s="32"/>
      <c r="C214" s="31"/>
      <c r="D214" s="50"/>
      <c r="E214" s="50"/>
      <c r="F214" s="50"/>
      <c r="G214" s="50"/>
      <c r="H214" s="50"/>
      <c r="I214" s="27"/>
      <c r="X214" s="43"/>
    </row>
    <row r="215" spans="1:38" s="4" customFormat="1" hidden="1" outlineLevel="2">
      <c r="A215" s="65"/>
      <c r="B215" s="32"/>
      <c r="C215" s="31"/>
      <c r="D215" s="50"/>
      <c r="E215" s="50"/>
      <c r="F215" s="50"/>
      <c r="G215" s="50"/>
      <c r="H215" s="50"/>
    </row>
    <row r="216" spans="1:38" s="4" customFormat="1" ht="13.5" hidden="1" customHeight="1" outlineLevel="2">
      <c r="B216" s="32"/>
      <c r="C216" s="31"/>
      <c r="D216" s="50"/>
      <c r="E216" s="50"/>
      <c r="F216" s="50"/>
      <c r="G216" s="50"/>
      <c r="H216" s="50"/>
    </row>
    <row r="217" spans="1:38" s="4" customFormat="1" ht="13.5" hidden="1" customHeight="1" outlineLevel="2">
      <c r="B217" s="32"/>
      <c r="C217" s="31"/>
      <c r="D217" s="50"/>
      <c r="E217" s="50"/>
      <c r="F217" s="50"/>
      <c r="G217" s="50"/>
      <c r="H217" s="50"/>
    </row>
    <row r="218" spans="1:38" s="4" customFormat="1" ht="13.5" customHeight="1" outlineLevel="1" collapsed="1">
      <c r="B218" s="52"/>
      <c r="C218" s="53"/>
      <c r="D218" s="69"/>
      <c r="E218" s="69"/>
      <c r="F218" s="69"/>
      <c r="G218" s="69"/>
      <c r="H218" s="69"/>
      <c r="I218" s="69"/>
      <c r="J218" s="69"/>
      <c r="K218" s="69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65"/>
      <c r="Z218" s="65"/>
    </row>
    <row r="219" spans="1:38" ht="15">
      <c r="A219" s="65"/>
      <c r="B219" s="70" t="s">
        <v>90</v>
      </c>
      <c r="C219" s="70"/>
      <c r="D219" s="70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</row>
    <row r="220" spans="1:38" s="4" customFormat="1" ht="15">
      <c r="A220" s="66"/>
      <c r="B220" s="71" t="s">
        <v>91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586" t="s">
        <v>92</v>
      </c>
      <c r="O220" s="587"/>
      <c r="P220" s="587"/>
      <c r="Q220" s="587"/>
      <c r="R220" s="588"/>
      <c r="X220" s="1"/>
    </row>
    <row r="221" spans="1:38" ht="15">
      <c r="A221" s="67"/>
      <c r="B221" s="73" t="s">
        <v>93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5"/>
      <c r="M221" s="75"/>
      <c r="N221" s="574">
        <f>N223+N224+N225+N226+N227+N229+N230+N231+N232</f>
        <v>3179.998</v>
      </c>
      <c r="O221" s="575"/>
      <c r="P221" s="575"/>
      <c r="Q221" s="575"/>
      <c r="R221" s="576"/>
      <c r="X221" s="27"/>
      <c r="Y221" s="27"/>
      <c r="Z221" s="27"/>
    </row>
    <row r="222" spans="1:38" ht="15">
      <c r="A222" s="67"/>
      <c r="B222" s="73" t="s">
        <v>94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5"/>
      <c r="M222" s="75"/>
      <c r="N222" s="574"/>
      <c r="O222" s="575"/>
      <c r="P222" s="575"/>
      <c r="Q222" s="575"/>
      <c r="R222" s="576"/>
      <c r="X222" s="27"/>
      <c r="Y222" s="27"/>
      <c r="Z222" s="27"/>
    </row>
    <row r="223" spans="1:38" ht="15">
      <c r="A223" s="67"/>
      <c r="B223" s="73" t="s">
        <v>95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5"/>
      <c r="M223" s="75"/>
      <c r="N223" s="574">
        <v>72</v>
      </c>
      <c r="O223" s="575"/>
      <c r="P223" s="575"/>
      <c r="Q223" s="575"/>
      <c r="R223" s="576"/>
      <c r="X223" s="27"/>
      <c r="Y223" s="27"/>
      <c r="Z223" s="27"/>
    </row>
    <row r="224" spans="1:38" ht="15">
      <c r="A224" s="67"/>
      <c r="B224" s="73" t="s">
        <v>96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5"/>
      <c r="M224" s="75"/>
      <c r="N224" s="574">
        <v>0</v>
      </c>
      <c r="O224" s="575"/>
      <c r="P224" s="575"/>
      <c r="Q224" s="575"/>
      <c r="R224" s="576"/>
      <c r="X224" s="27"/>
      <c r="Y224" s="27"/>
      <c r="Z224" s="27"/>
    </row>
    <row r="225" spans="1:26" ht="15">
      <c r="A225" s="67"/>
      <c r="B225" s="73" t="s">
        <v>97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5"/>
      <c r="M225" s="75"/>
      <c r="N225" s="574">
        <v>690.45</v>
      </c>
      <c r="O225" s="575"/>
      <c r="P225" s="575"/>
      <c r="Q225" s="575"/>
      <c r="R225" s="576"/>
      <c r="X225" s="27"/>
      <c r="Y225" s="27"/>
      <c r="Z225" s="27"/>
    </row>
    <row r="226" spans="1:26" ht="15">
      <c r="A226" s="67"/>
      <c r="B226" s="73" t="s">
        <v>98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5"/>
      <c r="M226" s="75"/>
      <c r="N226" s="574">
        <v>59.055999999999997</v>
      </c>
      <c r="O226" s="575"/>
      <c r="P226" s="575"/>
      <c r="Q226" s="575"/>
      <c r="R226" s="576"/>
      <c r="X226" s="27"/>
      <c r="Y226" s="27"/>
      <c r="Z226" s="27"/>
    </row>
    <row r="227" spans="1:26" ht="15">
      <c r="A227" s="67"/>
      <c r="B227" s="73" t="s">
        <v>99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5"/>
      <c r="M227" s="75"/>
      <c r="N227" s="574">
        <v>253.2</v>
      </c>
      <c r="O227" s="575"/>
      <c r="P227" s="575"/>
      <c r="Q227" s="575"/>
      <c r="R227" s="576"/>
      <c r="X227" s="27"/>
      <c r="Y227" s="27"/>
      <c r="Z227" s="27"/>
    </row>
    <row r="228" spans="1:26" ht="15">
      <c r="A228" s="67"/>
      <c r="B228" s="73" t="s">
        <v>100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5"/>
      <c r="M228" s="75"/>
      <c r="N228" s="574">
        <v>253.2</v>
      </c>
      <c r="O228" s="575"/>
      <c r="P228" s="575"/>
      <c r="Q228" s="575"/>
      <c r="R228" s="576"/>
      <c r="X228" s="27"/>
      <c r="Y228" s="27"/>
      <c r="Z228" s="27"/>
    </row>
    <row r="229" spans="1:26" ht="15">
      <c r="A229" s="67"/>
      <c r="B229" s="73" t="s">
        <v>101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5"/>
      <c r="M229" s="75"/>
      <c r="N229" s="574">
        <v>0</v>
      </c>
      <c r="O229" s="575"/>
      <c r="P229" s="575"/>
      <c r="Q229" s="575"/>
      <c r="R229" s="576"/>
      <c r="X229" s="27"/>
      <c r="Y229" s="27"/>
      <c r="Z229" s="27"/>
    </row>
    <row r="230" spans="1:26" ht="15">
      <c r="A230" s="67"/>
      <c r="B230" s="73" t="s">
        <v>102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5"/>
      <c r="M230" s="75"/>
      <c r="N230" s="574">
        <v>1811.2059999999999</v>
      </c>
      <c r="O230" s="575"/>
      <c r="P230" s="575"/>
      <c r="Q230" s="575"/>
      <c r="R230" s="576"/>
      <c r="X230" s="27"/>
      <c r="Y230" s="27"/>
      <c r="Z230" s="27"/>
    </row>
    <row r="231" spans="1:26" ht="15">
      <c r="A231" s="67"/>
      <c r="B231" s="73" t="s">
        <v>103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5"/>
      <c r="M231" s="75"/>
      <c r="N231" s="574">
        <v>66.605999999999995</v>
      </c>
      <c r="O231" s="575"/>
      <c r="P231" s="575"/>
      <c r="Q231" s="575"/>
      <c r="R231" s="576"/>
      <c r="X231" s="27"/>
      <c r="Y231" s="27"/>
      <c r="Z231" s="27"/>
    </row>
    <row r="232" spans="1:26" ht="15">
      <c r="A232" s="67"/>
      <c r="B232" s="73" t="s">
        <v>104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5"/>
      <c r="M232" s="75"/>
      <c r="N232" s="574">
        <v>227.48</v>
      </c>
      <c r="O232" s="575"/>
      <c r="P232" s="575"/>
      <c r="Q232" s="575"/>
      <c r="R232" s="576"/>
      <c r="X232" s="27"/>
      <c r="Y232" s="27"/>
      <c r="Z232" s="27"/>
    </row>
    <row r="233" spans="1:26" s="4" customFormat="1">
      <c r="A233" s="65"/>
      <c r="B233" s="76"/>
      <c r="C233" s="76"/>
      <c r="D233" s="76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1"/>
    </row>
    <row r="234" spans="1:26" s="4" customFormat="1" ht="13.5" customHeight="1">
      <c r="B234" s="77" t="s">
        <v>105</v>
      </c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1"/>
    </row>
    <row r="235" spans="1:26" s="4" customFormat="1" ht="13.5" customHeight="1">
      <c r="B235" s="77"/>
      <c r="C235" s="78" t="s">
        <v>106</v>
      </c>
      <c r="D235" s="78" t="s">
        <v>107</v>
      </c>
      <c r="E235" s="78" t="s">
        <v>108</v>
      </c>
      <c r="F235" s="79"/>
      <c r="G235" s="79"/>
      <c r="H235" s="79"/>
      <c r="I235" s="79"/>
      <c r="J235" s="577" t="s">
        <v>109</v>
      </c>
      <c r="K235" s="578"/>
      <c r="L235" s="579"/>
      <c r="M235" s="579"/>
      <c r="N235" s="580"/>
    </row>
    <row r="236" spans="1:26" s="4" customFormat="1" ht="24" customHeight="1">
      <c r="B236" s="80" t="s">
        <v>110</v>
      </c>
      <c r="C236" s="81">
        <v>3</v>
      </c>
      <c r="D236" s="81">
        <v>3</v>
      </c>
      <c r="E236" s="81">
        <v>3</v>
      </c>
      <c r="F236" s="82"/>
      <c r="G236" s="82"/>
      <c r="H236" s="82"/>
      <c r="I236" s="82"/>
      <c r="J236" s="83"/>
      <c r="K236" s="84"/>
      <c r="L236" s="84"/>
      <c r="M236" s="84"/>
      <c r="N236" s="85"/>
    </row>
    <row r="237" spans="1:26" s="15" customFormat="1" ht="18.75" customHeight="1">
      <c r="A237" s="9"/>
      <c r="B237" s="80" t="s">
        <v>111</v>
      </c>
      <c r="C237" s="86">
        <v>3</v>
      </c>
      <c r="D237" s="86">
        <v>3</v>
      </c>
      <c r="E237" s="86">
        <v>3</v>
      </c>
      <c r="F237" s="87"/>
      <c r="G237" s="87"/>
      <c r="H237" s="87"/>
      <c r="I237" s="87"/>
      <c r="J237" s="581"/>
      <c r="K237" s="582"/>
      <c r="L237" s="582"/>
      <c r="M237" s="582"/>
      <c r="N237" s="583"/>
    </row>
    <row r="238" spans="1:26" s="15" customFormat="1" ht="18.75" customHeight="1">
      <c r="A238" s="9"/>
      <c r="B238" s="80" t="s">
        <v>112</v>
      </c>
      <c r="C238" s="30"/>
      <c r="D238" s="86"/>
      <c r="E238" s="86"/>
      <c r="F238" s="87"/>
      <c r="G238" s="87"/>
      <c r="H238" s="87"/>
      <c r="I238" s="87"/>
      <c r="J238" s="581"/>
      <c r="K238" s="582"/>
      <c r="L238" s="582"/>
      <c r="M238" s="582"/>
      <c r="N238" s="583"/>
    </row>
    <row r="239" spans="1:26" s="15" customFormat="1" ht="18.75" customHeight="1">
      <c r="A239" s="9"/>
      <c r="B239" s="80" t="s">
        <v>113</v>
      </c>
      <c r="C239" s="30"/>
      <c r="D239" s="86"/>
      <c r="E239" s="86"/>
      <c r="F239" s="87"/>
      <c r="G239" s="87"/>
      <c r="H239" s="87"/>
      <c r="I239" s="87"/>
      <c r="J239" s="88"/>
      <c r="K239" s="89"/>
      <c r="L239" s="89"/>
      <c r="M239" s="89"/>
      <c r="N239" s="90"/>
    </row>
    <row r="240" spans="1:26" s="15" customFormat="1" ht="18.75" customHeight="1">
      <c r="A240" s="9"/>
      <c r="B240" s="80" t="s">
        <v>114</v>
      </c>
      <c r="C240" s="30">
        <v>4</v>
      </c>
      <c r="D240" s="86">
        <v>4</v>
      </c>
      <c r="E240" s="86">
        <v>4</v>
      </c>
      <c r="F240" s="87"/>
      <c r="G240" s="87"/>
      <c r="H240" s="87"/>
      <c r="I240" s="87"/>
      <c r="J240" s="581"/>
      <c r="K240" s="582"/>
      <c r="L240" s="582"/>
      <c r="M240" s="582"/>
      <c r="N240" s="583"/>
    </row>
    <row r="241" spans="1:24" s="15" customFormat="1" ht="9" customHeight="1">
      <c r="A241" s="9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53"/>
      <c r="U241" s="53"/>
      <c r="V241" s="53"/>
      <c r="W241" s="92"/>
      <c r="X241" s="16"/>
    </row>
    <row r="242" spans="1:24" s="15" customFormat="1" ht="15">
      <c r="A242" s="9"/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16"/>
    </row>
    <row r="243" spans="1:24" ht="15.75" customHeight="1">
      <c r="A243" s="95"/>
      <c r="B243" s="584" t="s">
        <v>115</v>
      </c>
      <c r="C243" s="584"/>
      <c r="D243" s="584"/>
      <c r="E243" s="584"/>
      <c r="F243" s="584"/>
      <c r="G243" s="584"/>
      <c r="H243" s="584"/>
      <c r="I243" s="584"/>
      <c r="J243" s="584"/>
      <c r="K243" s="584"/>
      <c r="L243" s="584"/>
      <c r="M243" s="584"/>
      <c r="N243" s="584"/>
      <c r="O243" s="584"/>
      <c r="P243" s="584"/>
      <c r="Q243" s="584"/>
      <c r="R243" s="584"/>
      <c r="S243" s="584"/>
      <c r="T243" s="584"/>
      <c r="U243" s="585"/>
      <c r="V243" s="585"/>
      <c r="W243" s="585"/>
    </row>
    <row r="244" spans="1:24" ht="27.75" customHeight="1">
      <c r="A244" s="96" t="s">
        <v>116</v>
      </c>
      <c r="B244" s="568" t="s">
        <v>117</v>
      </c>
      <c r="C244" s="569"/>
      <c r="D244" s="569"/>
      <c r="E244" s="569"/>
      <c r="F244" s="569"/>
      <c r="G244" s="569"/>
      <c r="H244" s="569"/>
      <c r="I244" s="569"/>
      <c r="J244" s="569"/>
      <c r="K244" s="569"/>
      <c r="L244" s="570"/>
      <c r="M244" s="560" t="s">
        <v>46</v>
      </c>
      <c r="N244" s="561"/>
      <c r="O244" s="97" t="s">
        <v>118</v>
      </c>
      <c r="P244" s="97"/>
      <c r="Q244" s="97"/>
      <c r="R244" s="97" t="s">
        <v>119</v>
      </c>
      <c r="S244" s="560" t="s">
        <v>120</v>
      </c>
      <c r="T244" s="561"/>
      <c r="U244" s="98"/>
      <c r="V244" s="98"/>
    </row>
    <row r="245" spans="1:24" ht="12.75" customHeight="1">
      <c r="A245" s="96"/>
      <c r="B245" s="557" t="s">
        <v>121</v>
      </c>
      <c r="C245" s="558"/>
      <c r="D245" s="558"/>
      <c r="E245" s="558"/>
      <c r="F245" s="558"/>
      <c r="G245" s="558"/>
      <c r="H245" s="558"/>
      <c r="I245" s="558"/>
      <c r="J245" s="558"/>
      <c r="K245" s="558"/>
      <c r="L245" s="559"/>
      <c r="M245" s="99"/>
      <c r="N245" s="100"/>
      <c r="O245" s="101"/>
      <c r="P245" s="101"/>
      <c r="Q245" s="101"/>
      <c r="R245" s="101"/>
      <c r="S245" s="99"/>
      <c r="T245" s="102"/>
      <c r="U245" s="103"/>
      <c r="V245" s="103"/>
    </row>
    <row r="246" spans="1:24" ht="12.75" customHeight="1">
      <c r="A246" s="96">
        <v>1</v>
      </c>
      <c r="B246" s="571" t="s">
        <v>122</v>
      </c>
      <c r="C246" s="572"/>
      <c r="D246" s="572"/>
      <c r="E246" s="572"/>
      <c r="F246" s="572"/>
      <c r="G246" s="572"/>
      <c r="H246" s="572"/>
      <c r="I246" s="572"/>
      <c r="J246" s="572"/>
      <c r="K246" s="572"/>
      <c r="L246" s="573"/>
      <c r="M246" s="104">
        <f>L87+S87+L197+L163</f>
        <v>185</v>
      </c>
      <c r="N246" s="105">
        <v>18</v>
      </c>
      <c r="O246" s="106"/>
      <c r="P246" s="106"/>
      <c r="Q246" s="106"/>
      <c r="R246" s="106"/>
      <c r="S246" s="104"/>
      <c r="T246" s="107"/>
      <c r="U246" s="108"/>
      <c r="V246" s="108"/>
    </row>
    <row r="247" spans="1:24">
      <c r="A247" s="96">
        <v>2</v>
      </c>
      <c r="B247" s="571" t="s">
        <v>123</v>
      </c>
      <c r="C247" s="572"/>
      <c r="D247" s="572"/>
      <c r="E247" s="572"/>
      <c r="F247" s="572"/>
      <c r="G247" s="572"/>
      <c r="H247" s="572"/>
      <c r="I247" s="572"/>
      <c r="J247" s="572"/>
      <c r="K247" s="572"/>
      <c r="L247" s="573"/>
      <c r="M247" s="104">
        <v>60</v>
      </c>
      <c r="N247" s="109"/>
      <c r="O247" s="106"/>
      <c r="P247" s="106"/>
      <c r="Q247" s="106"/>
      <c r="R247" s="106"/>
      <c r="S247" s="99"/>
      <c r="T247" s="107"/>
      <c r="U247" s="108"/>
      <c r="V247" s="108"/>
    </row>
    <row r="248" spans="1:24">
      <c r="A248" s="96">
        <v>3</v>
      </c>
      <c r="B248" s="571" t="s">
        <v>124</v>
      </c>
      <c r="C248" s="572"/>
      <c r="D248" s="572"/>
      <c r="E248" s="572"/>
      <c r="F248" s="572"/>
      <c r="G248" s="572"/>
      <c r="H248" s="572"/>
      <c r="I248" s="572"/>
      <c r="J248" s="572"/>
      <c r="K248" s="572"/>
      <c r="L248" s="573"/>
      <c r="M248" s="104">
        <v>0</v>
      </c>
      <c r="N248" s="109"/>
      <c r="O248" s="106"/>
      <c r="P248" s="106"/>
      <c r="Q248" s="106"/>
      <c r="R248" s="106"/>
      <c r="S248" s="99"/>
      <c r="T248" s="107"/>
      <c r="U248" s="108"/>
      <c r="V248" s="108"/>
    </row>
    <row r="249" spans="1:24">
      <c r="A249" s="96">
        <v>4</v>
      </c>
      <c r="B249" s="571" t="s">
        <v>125</v>
      </c>
      <c r="C249" s="572"/>
      <c r="D249" s="572"/>
      <c r="E249" s="572"/>
      <c r="F249" s="572"/>
      <c r="G249" s="572"/>
      <c r="H249" s="572"/>
      <c r="I249" s="572"/>
      <c r="J249" s="572"/>
      <c r="K249" s="572"/>
      <c r="L249" s="573"/>
      <c r="M249" s="99">
        <v>11</v>
      </c>
      <c r="N249" s="100"/>
      <c r="O249" s="101"/>
      <c r="P249" s="101"/>
      <c r="Q249" s="101"/>
      <c r="R249" s="101"/>
      <c r="S249" s="99"/>
      <c r="T249" s="102"/>
      <c r="U249" s="103"/>
      <c r="V249" s="103"/>
    </row>
    <row r="250" spans="1:24" ht="12.75" customHeight="1">
      <c r="A250" s="96">
        <v>5</v>
      </c>
      <c r="B250" s="571" t="s">
        <v>126</v>
      </c>
      <c r="C250" s="572"/>
      <c r="D250" s="572"/>
      <c r="E250" s="572"/>
      <c r="F250" s="572"/>
      <c r="G250" s="572"/>
      <c r="H250" s="572"/>
      <c r="I250" s="572"/>
      <c r="J250" s="572"/>
      <c r="K250" s="572"/>
      <c r="L250" s="573"/>
      <c r="M250" s="99">
        <v>6</v>
      </c>
      <c r="N250" s="100"/>
      <c r="O250" s="101"/>
      <c r="P250" s="101"/>
      <c r="Q250" s="101"/>
      <c r="R250" s="101"/>
      <c r="S250" s="99"/>
      <c r="T250" s="102"/>
      <c r="U250" s="103"/>
      <c r="V250" s="103"/>
    </row>
    <row r="251" spans="1:24">
      <c r="A251" s="96">
        <v>6</v>
      </c>
      <c r="B251" s="571" t="s">
        <v>127</v>
      </c>
      <c r="C251" s="572"/>
      <c r="D251" s="572"/>
      <c r="E251" s="572"/>
      <c r="F251" s="572"/>
      <c r="G251" s="572"/>
      <c r="H251" s="572"/>
      <c r="I251" s="572"/>
      <c r="J251" s="572"/>
      <c r="K251" s="572"/>
      <c r="L251" s="573"/>
      <c r="M251" s="104">
        <v>0</v>
      </c>
      <c r="N251" s="109"/>
      <c r="O251" s="106"/>
      <c r="P251" s="106"/>
      <c r="Q251" s="106"/>
      <c r="R251" s="106"/>
      <c r="S251" s="99"/>
      <c r="T251" s="107"/>
      <c r="U251" s="108"/>
      <c r="V251" s="108"/>
    </row>
    <row r="252" spans="1:24">
      <c r="A252" s="96">
        <v>7</v>
      </c>
      <c r="B252" s="571" t="s">
        <v>124</v>
      </c>
      <c r="C252" s="572"/>
      <c r="D252" s="572"/>
      <c r="E252" s="572"/>
      <c r="F252" s="572"/>
      <c r="G252" s="572"/>
      <c r="H252" s="572"/>
      <c r="I252" s="572"/>
      <c r="J252" s="572"/>
      <c r="K252" s="572"/>
      <c r="L252" s="573"/>
      <c r="M252" s="104">
        <v>2</v>
      </c>
      <c r="N252" s="109"/>
      <c r="O252" s="106"/>
      <c r="P252" s="106"/>
      <c r="Q252" s="106"/>
      <c r="R252" s="106"/>
      <c r="S252" s="99"/>
      <c r="T252" s="107"/>
      <c r="U252" s="108"/>
      <c r="V252" s="108"/>
    </row>
    <row r="253" spans="1:24">
      <c r="A253" s="96">
        <v>8</v>
      </c>
      <c r="B253" s="571" t="s">
        <v>128</v>
      </c>
      <c r="C253" s="572"/>
      <c r="D253" s="572"/>
      <c r="E253" s="572"/>
      <c r="F253" s="572"/>
      <c r="G253" s="572"/>
      <c r="H253" s="572"/>
      <c r="I253" s="572"/>
      <c r="J253" s="572"/>
      <c r="K253" s="572"/>
      <c r="L253" s="573"/>
      <c r="M253" s="104">
        <v>1</v>
      </c>
      <c r="N253" s="109"/>
      <c r="O253" s="106"/>
      <c r="P253" s="106"/>
      <c r="Q253" s="106"/>
      <c r="R253" s="106"/>
      <c r="S253" s="99"/>
      <c r="T253" s="107"/>
      <c r="U253" s="108"/>
      <c r="V253" s="108"/>
    </row>
    <row r="254" spans="1:24">
      <c r="A254" s="96">
        <v>9</v>
      </c>
      <c r="B254" s="571" t="s">
        <v>129</v>
      </c>
      <c r="C254" s="572"/>
      <c r="D254" s="572"/>
      <c r="E254" s="572"/>
      <c r="F254" s="572"/>
      <c r="G254" s="572"/>
      <c r="H254" s="572"/>
      <c r="I254" s="572"/>
      <c r="J254" s="572"/>
      <c r="K254" s="572"/>
      <c r="L254" s="573"/>
      <c r="M254" s="104">
        <v>1</v>
      </c>
      <c r="N254" s="109"/>
      <c r="O254" s="106"/>
      <c r="P254" s="106"/>
      <c r="Q254" s="106"/>
      <c r="R254" s="106"/>
      <c r="S254" s="99"/>
      <c r="T254" s="107"/>
      <c r="U254" s="108"/>
      <c r="V254" s="108"/>
    </row>
    <row r="255" spans="1:24">
      <c r="A255" s="96">
        <v>10</v>
      </c>
      <c r="B255" s="571" t="s">
        <v>130</v>
      </c>
      <c r="C255" s="572"/>
      <c r="D255" s="572"/>
      <c r="E255" s="572"/>
      <c r="F255" s="572"/>
      <c r="G255" s="572"/>
      <c r="H255" s="572"/>
      <c r="I255" s="572"/>
      <c r="J255" s="572"/>
      <c r="K255" s="572"/>
      <c r="L255" s="573"/>
      <c r="M255" s="104">
        <v>0</v>
      </c>
      <c r="N255" s="109"/>
      <c r="O255" s="106"/>
      <c r="P255" s="106"/>
      <c r="Q255" s="106"/>
      <c r="R255" s="106"/>
      <c r="S255" s="99"/>
      <c r="T255" s="107"/>
      <c r="U255" s="108"/>
      <c r="V255" s="108"/>
    </row>
    <row r="256" spans="1:24" ht="12.75" customHeight="1">
      <c r="A256" s="96">
        <v>11</v>
      </c>
      <c r="B256" s="571" t="s">
        <v>131</v>
      </c>
      <c r="C256" s="572"/>
      <c r="D256" s="572"/>
      <c r="E256" s="572"/>
      <c r="F256" s="572"/>
      <c r="G256" s="572"/>
      <c r="H256" s="572"/>
      <c r="I256" s="572"/>
      <c r="J256" s="572"/>
      <c r="K256" s="572"/>
      <c r="L256" s="573"/>
      <c r="M256" s="104">
        <v>1</v>
      </c>
      <c r="N256" s="109"/>
      <c r="O256" s="106"/>
      <c r="P256" s="106"/>
      <c r="Q256" s="106"/>
      <c r="R256" s="106"/>
      <c r="S256" s="99"/>
      <c r="T256" s="107"/>
      <c r="U256" s="108"/>
      <c r="V256" s="108"/>
    </row>
    <row r="257" spans="1:22">
      <c r="A257" s="96">
        <v>12</v>
      </c>
      <c r="B257" s="571" t="s">
        <v>132</v>
      </c>
      <c r="C257" s="572"/>
      <c r="D257" s="572"/>
      <c r="E257" s="572"/>
      <c r="F257" s="572"/>
      <c r="G257" s="572"/>
      <c r="H257" s="572"/>
      <c r="I257" s="572"/>
      <c r="J257" s="572"/>
      <c r="K257" s="572"/>
      <c r="L257" s="573"/>
      <c r="M257" s="104">
        <v>81</v>
      </c>
      <c r="N257" s="109"/>
      <c r="O257" s="106"/>
      <c r="P257" s="106"/>
      <c r="Q257" s="106"/>
      <c r="R257" s="106"/>
      <c r="S257" s="104"/>
      <c r="T257" s="107"/>
      <c r="U257" s="108"/>
      <c r="V257" s="108"/>
    </row>
    <row r="258" spans="1:22" ht="12.75" customHeight="1">
      <c r="A258" s="96">
        <v>13</v>
      </c>
      <c r="B258" s="571" t="s">
        <v>133</v>
      </c>
      <c r="C258" s="572"/>
      <c r="D258" s="572"/>
      <c r="E258" s="572"/>
      <c r="F258" s="572"/>
      <c r="G258" s="572"/>
      <c r="H258" s="572"/>
      <c r="I258" s="572"/>
      <c r="J258" s="572"/>
      <c r="K258" s="572"/>
      <c r="L258" s="573"/>
      <c r="M258" s="104">
        <v>0</v>
      </c>
      <c r="N258" s="109"/>
      <c r="O258" s="106"/>
      <c r="P258" s="106"/>
      <c r="Q258" s="106"/>
      <c r="R258" s="106"/>
      <c r="S258" s="104"/>
      <c r="T258" s="107"/>
      <c r="U258" s="108"/>
      <c r="V258" s="108"/>
    </row>
    <row r="259" spans="1:22" ht="12.75" customHeight="1">
      <c r="A259" s="96">
        <v>14</v>
      </c>
      <c r="B259" s="571" t="s">
        <v>134</v>
      </c>
      <c r="C259" s="572"/>
      <c r="D259" s="572"/>
      <c r="E259" s="572"/>
      <c r="F259" s="572"/>
      <c r="G259" s="572"/>
      <c r="H259" s="572"/>
      <c r="I259" s="572"/>
      <c r="J259" s="572"/>
      <c r="K259" s="572"/>
      <c r="L259" s="573"/>
      <c r="M259" s="104">
        <v>139</v>
      </c>
      <c r="N259" s="105"/>
      <c r="O259" s="106"/>
      <c r="P259" s="106"/>
      <c r="Q259" s="106"/>
      <c r="R259" s="106"/>
      <c r="S259" s="104"/>
      <c r="T259" s="107"/>
      <c r="U259" s="108"/>
      <c r="V259" s="108"/>
    </row>
    <row r="260" spans="1:22" ht="12.75" customHeight="1">
      <c r="A260" s="96">
        <v>15</v>
      </c>
      <c r="B260" s="571" t="s">
        <v>51</v>
      </c>
      <c r="C260" s="572"/>
      <c r="D260" s="572"/>
      <c r="E260" s="572"/>
      <c r="F260" s="572"/>
      <c r="G260" s="572"/>
      <c r="H260" s="572"/>
      <c r="I260" s="572"/>
      <c r="J260" s="572"/>
      <c r="K260" s="572"/>
      <c r="L260" s="573"/>
      <c r="M260" s="104">
        <v>87</v>
      </c>
      <c r="N260" s="105"/>
      <c r="O260" s="106"/>
      <c r="P260" s="106"/>
      <c r="Q260" s="106"/>
      <c r="R260" s="106"/>
      <c r="S260" s="104"/>
      <c r="T260" s="107"/>
      <c r="U260" s="108"/>
      <c r="V260" s="108"/>
    </row>
    <row r="261" spans="1:22" ht="12.75" customHeight="1">
      <c r="A261" s="96"/>
      <c r="B261" s="110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04"/>
      <c r="N261" s="109"/>
      <c r="O261" s="106"/>
      <c r="P261" s="106"/>
      <c r="Q261" s="106"/>
      <c r="R261" s="106"/>
      <c r="S261" s="104"/>
      <c r="T261" s="107"/>
      <c r="U261" s="108"/>
      <c r="V261" s="108"/>
    </row>
    <row r="262" spans="1:22">
      <c r="A262" s="96"/>
      <c r="B262" s="557" t="s">
        <v>135</v>
      </c>
      <c r="C262" s="558"/>
      <c r="D262" s="558"/>
      <c r="E262" s="558"/>
      <c r="F262" s="558"/>
      <c r="G262" s="558"/>
      <c r="H262" s="558"/>
      <c r="I262" s="558"/>
      <c r="J262" s="558"/>
      <c r="K262" s="558"/>
      <c r="L262" s="559"/>
      <c r="M262" s="99"/>
      <c r="N262" s="100"/>
      <c r="O262" s="101"/>
      <c r="P262" s="101"/>
      <c r="Q262" s="101"/>
      <c r="R262" s="101"/>
      <c r="S262" s="99"/>
      <c r="T262" s="102"/>
      <c r="U262" s="103"/>
      <c r="V262" s="103"/>
    </row>
    <row r="263" spans="1:22" ht="12.75" customHeight="1">
      <c r="A263" s="96">
        <v>1</v>
      </c>
      <c r="B263" s="571" t="s">
        <v>136</v>
      </c>
      <c r="C263" s="572"/>
      <c r="D263" s="572"/>
      <c r="E263" s="572"/>
      <c r="F263" s="572"/>
      <c r="G263" s="572"/>
      <c r="H263" s="572"/>
      <c r="I263" s="572"/>
      <c r="J263" s="572"/>
      <c r="K263" s="572"/>
      <c r="L263" s="573"/>
      <c r="M263" s="104">
        <v>1</v>
      </c>
      <c r="N263" s="109"/>
      <c r="O263" s="106"/>
      <c r="P263" s="106"/>
      <c r="Q263" s="106"/>
      <c r="R263" s="106"/>
      <c r="S263" s="104"/>
      <c r="T263" s="107"/>
      <c r="U263" s="108"/>
      <c r="V263" s="108"/>
    </row>
    <row r="264" spans="1:22" ht="12.75" customHeight="1">
      <c r="A264" s="96">
        <v>2</v>
      </c>
      <c r="B264" s="112" t="s">
        <v>137</v>
      </c>
      <c r="C264" s="113"/>
      <c r="D264" s="113"/>
      <c r="E264" s="113"/>
      <c r="F264" s="113"/>
      <c r="G264" s="113"/>
      <c r="H264" s="113"/>
      <c r="I264" s="113"/>
      <c r="J264" s="113"/>
      <c r="K264" s="113"/>
      <c r="L264" s="114"/>
      <c r="M264" s="332" t="s">
        <v>2603</v>
      </c>
      <c r="N264" s="109"/>
      <c r="O264" s="106"/>
      <c r="P264" s="106"/>
      <c r="Q264" s="106"/>
      <c r="R264" s="106"/>
      <c r="S264" s="104"/>
      <c r="T264" s="107"/>
      <c r="U264" s="108"/>
      <c r="V264" s="108"/>
    </row>
    <row r="265" spans="1:22">
      <c r="A265" s="96">
        <v>3</v>
      </c>
      <c r="B265" s="571" t="s">
        <v>138</v>
      </c>
      <c r="C265" s="572"/>
      <c r="D265" s="572"/>
      <c r="E265" s="572"/>
      <c r="F265" s="572"/>
      <c r="G265" s="572"/>
      <c r="H265" s="572"/>
      <c r="I265" s="572"/>
      <c r="J265" s="572"/>
      <c r="K265" s="572"/>
      <c r="L265" s="573"/>
      <c r="M265" s="104">
        <v>0</v>
      </c>
      <c r="N265" s="109"/>
      <c r="O265" s="106"/>
      <c r="P265" s="106"/>
      <c r="Q265" s="106"/>
      <c r="R265" s="106"/>
      <c r="S265" s="104"/>
      <c r="T265" s="107"/>
      <c r="U265" s="108"/>
      <c r="V265" s="108"/>
    </row>
    <row r="266" spans="1:22" ht="13.5" customHeight="1">
      <c r="A266" s="96">
        <v>4</v>
      </c>
      <c r="B266" s="571" t="s">
        <v>139</v>
      </c>
      <c r="C266" s="572"/>
      <c r="D266" s="113"/>
      <c r="E266" s="113"/>
      <c r="F266" s="113"/>
      <c r="G266" s="113"/>
      <c r="H266" s="113"/>
      <c r="I266" s="113"/>
      <c r="J266" s="113"/>
      <c r="K266" s="113"/>
      <c r="L266" s="114"/>
      <c r="M266" s="104" t="s">
        <v>2604</v>
      </c>
      <c r="N266" s="109"/>
      <c r="O266" s="106"/>
      <c r="P266" s="106"/>
      <c r="Q266" s="106"/>
      <c r="R266" s="106"/>
      <c r="S266" s="104"/>
      <c r="T266" s="107"/>
      <c r="U266" s="108"/>
      <c r="V266" s="108"/>
    </row>
    <row r="267" spans="1:22">
      <c r="A267" s="96">
        <v>5</v>
      </c>
      <c r="B267" s="571" t="s">
        <v>140</v>
      </c>
      <c r="C267" s="572"/>
      <c r="D267" s="572"/>
      <c r="E267" s="572"/>
      <c r="F267" s="572"/>
      <c r="G267" s="572"/>
      <c r="H267" s="572"/>
      <c r="I267" s="572"/>
      <c r="J267" s="572"/>
      <c r="K267" s="572"/>
      <c r="L267" s="573"/>
      <c r="M267" s="104">
        <v>141</v>
      </c>
      <c r="N267" s="109"/>
      <c r="O267" s="106"/>
      <c r="P267" s="106"/>
      <c r="Q267" s="106"/>
      <c r="R267" s="104"/>
      <c r="S267" s="104"/>
      <c r="T267" s="107"/>
      <c r="U267" s="108"/>
      <c r="V267" s="108"/>
    </row>
    <row r="268" spans="1:22">
      <c r="A268" s="96">
        <v>6</v>
      </c>
      <c r="B268" s="571" t="s">
        <v>141</v>
      </c>
      <c r="C268" s="572"/>
      <c r="D268" s="572"/>
      <c r="E268" s="572"/>
      <c r="F268" s="572"/>
      <c r="G268" s="572"/>
      <c r="H268" s="572"/>
      <c r="I268" s="572"/>
      <c r="J268" s="572"/>
      <c r="K268" s="572"/>
      <c r="L268" s="573"/>
      <c r="M268" s="104">
        <v>141</v>
      </c>
      <c r="N268" s="109"/>
      <c r="O268" s="106"/>
      <c r="P268" s="106"/>
      <c r="Q268" s="106"/>
      <c r="R268" s="106"/>
      <c r="S268" s="104"/>
      <c r="T268" s="107"/>
      <c r="U268" s="108"/>
      <c r="V268" s="108"/>
    </row>
    <row r="269" spans="1:22">
      <c r="A269" s="96">
        <v>7</v>
      </c>
      <c r="B269" s="571" t="s">
        <v>142</v>
      </c>
      <c r="C269" s="572"/>
      <c r="D269" s="572"/>
      <c r="E269" s="572"/>
      <c r="F269" s="572"/>
      <c r="G269" s="572"/>
      <c r="H269" s="572"/>
      <c r="I269" s="572"/>
      <c r="J269" s="572"/>
      <c r="K269" s="572"/>
      <c r="L269" s="573"/>
      <c r="M269" s="104">
        <v>0</v>
      </c>
      <c r="N269" s="109"/>
      <c r="O269" s="106"/>
      <c r="P269" s="106"/>
      <c r="Q269" s="106"/>
      <c r="R269" s="106"/>
      <c r="S269" s="104"/>
      <c r="T269" s="107"/>
      <c r="U269" s="108"/>
      <c r="V269" s="108"/>
    </row>
    <row r="270" spans="1:22" ht="15" customHeight="1">
      <c r="A270" s="96">
        <v>8</v>
      </c>
      <c r="B270" s="571" t="s">
        <v>143</v>
      </c>
      <c r="C270" s="572"/>
      <c r="D270" s="572"/>
      <c r="E270" s="572"/>
      <c r="F270" s="572"/>
      <c r="G270" s="572"/>
      <c r="H270" s="572"/>
      <c r="I270" s="572"/>
      <c r="J270" s="572"/>
      <c r="K270" s="572"/>
      <c r="L270" s="573"/>
      <c r="M270" s="104">
        <v>141</v>
      </c>
      <c r="N270" s="109"/>
      <c r="O270" s="106"/>
      <c r="P270" s="106"/>
      <c r="Q270" s="106"/>
      <c r="R270" s="106"/>
      <c r="S270" s="104"/>
      <c r="T270" s="107"/>
      <c r="U270" s="108"/>
      <c r="V270" s="108"/>
    </row>
    <row r="271" spans="1:22" ht="15" customHeight="1">
      <c r="A271" s="96">
        <v>9</v>
      </c>
      <c r="B271" s="571" t="s">
        <v>144</v>
      </c>
      <c r="C271" s="572"/>
      <c r="D271" s="572"/>
      <c r="E271" s="572"/>
      <c r="F271" s="572"/>
      <c r="G271" s="572"/>
      <c r="H271" s="572"/>
      <c r="I271" s="572"/>
      <c r="J271" s="572"/>
      <c r="K271" s="572"/>
      <c r="L271" s="573"/>
      <c r="M271" s="104">
        <v>0</v>
      </c>
      <c r="N271" s="109"/>
      <c r="O271" s="106"/>
      <c r="P271" s="106"/>
      <c r="Q271" s="106"/>
      <c r="R271" s="106"/>
      <c r="S271" s="104"/>
      <c r="T271" s="107"/>
      <c r="U271" s="108"/>
      <c r="V271" s="108"/>
    </row>
    <row r="272" spans="1:22" ht="15" customHeight="1">
      <c r="A272" s="96">
        <v>10</v>
      </c>
      <c r="B272" s="571" t="s">
        <v>145</v>
      </c>
      <c r="C272" s="572"/>
      <c r="D272" s="572"/>
      <c r="E272" s="572"/>
      <c r="F272" s="572"/>
      <c r="G272" s="572"/>
      <c r="H272" s="572"/>
      <c r="I272" s="572"/>
      <c r="J272" s="572"/>
      <c r="K272" s="572"/>
      <c r="L272" s="573"/>
      <c r="M272" s="104">
        <v>0</v>
      </c>
      <c r="N272" s="109"/>
      <c r="O272" s="106"/>
      <c r="P272" s="106"/>
      <c r="Q272" s="106"/>
      <c r="R272" s="106"/>
      <c r="S272" s="104"/>
      <c r="T272" s="107"/>
      <c r="U272" s="108"/>
      <c r="V272" s="108"/>
    </row>
    <row r="273" spans="1:22" ht="15" customHeight="1">
      <c r="A273" s="96"/>
      <c r="B273" s="112"/>
      <c r="C273" s="113"/>
      <c r="D273" s="113"/>
      <c r="E273" s="113"/>
      <c r="F273" s="113"/>
      <c r="G273" s="113"/>
      <c r="H273" s="113"/>
      <c r="I273" s="113"/>
      <c r="J273" s="113"/>
      <c r="K273" s="113"/>
      <c r="L273" s="114"/>
      <c r="M273" s="104"/>
      <c r="N273" s="109"/>
      <c r="O273" s="106"/>
      <c r="P273" s="106"/>
      <c r="Q273" s="106"/>
      <c r="R273" s="106"/>
      <c r="S273" s="104"/>
      <c r="T273" s="107"/>
      <c r="U273" s="108"/>
      <c r="V273" s="108"/>
    </row>
    <row r="274" spans="1:22" ht="12.75" customHeight="1">
      <c r="A274" s="96"/>
      <c r="B274" s="557" t="s">
        <v>146</v>
      </c>
      <c r="C274" s="558"/>
      <c r="D274" s="558"/>
      <c r="E274" s="558"/>
      <c r="F274" s="558"/>
      <c r="G274" s="558"/>
      <c r="H274" s="558"/>
      <c r="I274" s="558"/>
      <c r="J274" s="558"/>
      <c r="K274" s="558"/>
      <c r="L274" s="559"/>
      <c r="M274" s="99"/>
      <c r="N274" s="100"/>
      <c r="O274" s="101"/>
      <c r="P274" s="101"/>
      <c r="Q274" s="101"/>
      <c r="R274" s="101"/>
      <c r="S274" s="99"/>
      <c r="T274" s="102"/>
      <c r="U274" s="103"/>
      <c r="V274" s="103"/>
    </row>
    <row r="275" spans="1:22">
      <c r="A275" s="96">
        <v>1</v>
      </c>
      <c r="B275" s="571" t="s">
        <v>147</v>
      </c>
      <c r="C275" s="572"/>
      <c r="D275" s="572"/>
      <c r="E275" s="572"/>
      <c r="F275" s="572"/>
      <c r="G275" s="572"/>
      <c r="H275" s="572"/>
      <c r="I275" s="572"/>
      <c r="J275" s="572"/>
      <c r="K275" s="572"/>
      <c r="L275" s="573"/>
      <c r="M275" s="104"/>
      <c r="N275" s="109"/>
      <c r="O275" s="106"/>
      <c r="P275" s="106"/>
      <c r="Q275" s="106"/>
      <c r="R275" s="106"/>
      <c r="S275" s="104"/>
      <c r="T275" s="107"/>
      <c r="U275" s="108"/>
      <c r="V275" s="108"/>
    </row>
    <row r="276" spans="1:22" ht="12.75" customHeight="1">
      <c r="A276" s="96">
        <v>2</v>
      </c>
      <c r="B276" s="571" t="s">
        <v>213</v>
      </c>
      <c r="C276" s="572"/>
      <c r="D276" s="572"/>
      <c r="E276" s="572"/>
      <c r="F276" s="572"/>
      <c r="G276" s="572"/>
      <c r="H276" s="572"/>
      <c r="I276" s="572"/>
      <c r="J276" s="572"/>
      <c r="K276" s="572"/>
      <c r="L276" s="573"/>
      <c r="M276" s="104"/>
      <c r="N276" s="109"/>
      <c r="O276" s="106"/>
      <c r="P276" s="106"/>
      <c r="Q276" s="106"/>
      <c r="R276" s="106"/>
      <c r="S276" s="104"/>
      <c r="T276" s="107"/>
      <c r="U276" s="108"/>
      <c r="V276" s="108"/>
    </row>
    <row r="277" spans="1:22" ht="12.75" customHeight="1">
      <c r="A277" s="96">
        <v>3</v>
      </c>
      <c r="B277" s="571" t="s">
        <v>212</v>
      </c>
      <c r="C277" s="572"/>
      <c r="D277" s="572"/>
      <c r="E277" s="572"/>
      <c r="F277" s="572"/>
      <c r="G277" s="572"/>
      <c r="H277" s="572"/>
      <c r="I277" s="572"/>
      <c r="J277" s="572"/>
      <c r="K277" s="572"/>
      <c r="L277" s="573"/>
      <c r="M277" s="104"/>
      <c r="N277" s="109"/>
      <c r="O277" s="106"/>
      <c r="P277" s="106"/>
      <c r="Q277" s="106"/>
      <c r="R277" s="106"/>
      <c r="S277" s="104"/>
      <c r="T277" s="107"/>
      <c r="U277" s="108"/>
      <c r="V277" s="108"/>
    </row>
    <row r="278" spans="1:22" ht="12.75" customHeight="1">
      <c r="A278" s="96">
        <v>4</v>
      </c>
      <c r="B278" s="571" t="s">
        <v>148</v>
      </c>
      <c r="C278" s="572"/>
      <c r="D278" s="572"/>
      <c r="E278" s="572"/>
      <c r="F278" s="572"/>
      <c r="G278" s="572"/>
      <c r="H278" s="572"/>
      <c r="I278" s="572"/>
      <c r="J278" s="572"/>
      <c r="K278" s="572"/>
      <c r="L278" s="573"/>
      <c r="M278" s="115"/>
      <c r="N278" s="109"/>
      <c r="O278" s="106"/>
      <c r="P278" s="106"/>
      <c r="Q278" s="106"/>
      <c r="R278" s="106"/>
      <c r="S278" s="99"/>
      <c r="T278" s="107"/>
      <c r="U278" s="108"/>
      <c r="V278" s="108"/>
    </row>
    <row r="279" spans="1:22" ht="12.75" customHeight="1">
      <c r="A279" s="96">
        <v>5</v>
      </c>
      <c r="B279" s="571" t="s">
        <v>149</v>
      </c>
      <c r="C279" s="572"/>
      <c r="D279" s="572"/>
      <c r="E279" s="572"/>
      <c r="F279" s="572"/>
      <c r="G279" s="572"/>
      <c r="H279" s="572"/>
      <c r="I279" s="572"/>
      <c r="J279" s="572"/>
      <c r="K279" s="572"/>
      <c r="L279" s="573"/>
      <c r="M279" s="104"/>
      <c r="N279" s="109"/>
      <c r="O279" s="106"/>
      <c r="P279" s="106"/>
      <c r="Q279" s="106"/>
      <c r="R279" s="106"/>
      <c r="S279" s="99"/>
      <c r="T279" s="107"/>
      <c r="U279" s="108"/>
      <c r="V279" s="108"/>
    </row>
    <row r="280" spans="1:22" ht="12.75" customHeight="1">
      <c r="A280" s="96">
        <v>6</v>
      </c>
      <c r="B280" s="571" t="s">
        <v>150</v>
      </c>
      <c r="C280" s="572"/>
      <c r="D280" s="572"/>
      <c r="E280" s="572"/>
      <c r="F280" s="572"/>
      <c r="G280" s="572"/>
      <c r="H280" s="572"/>
      <c r="I280" s="572"/>
      <c r="J280" s="572"/>
      <c r="K280" s="572"/>
      <c r="L280" s="573"/>
      <c r="M280" s="104"/>
      <c r="N280" s="109"/>
      <c r="O280" s="106"/>
      <c r="P280" s="106"/>
      <c r="Q280" s="106"/>
      <c r="R280" s="106"/>
      <c r="S280" s="99"/>
      <c r="T280" s="107"/>
      <c r="U280" s="108"/>
      <c r="V280" s="108"/>
    </row>
    <row r="281" spans="1:22" ht="13.5" customHeight="1">
      <c r="A281" s="96"/>
      <c r="B281" s="112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04"/>
      <c r="N281" s="109"/>
      <c r="O281" s="106"/>
      <c r="P281" s="106"/>
      <c r="Q281" s="106"/>
      <c r="R281" s="106"/>
      <c r="S281" s="104"/>
      <c r="T281" s="107"/>
      <c r="U281" s="108"/>
      <c r="V281" s="108"/>
    </row>
    <row r="282" spans="1:22" ht="12.75" customHeight="1">
      <c r="A282" s="96"/>
      <c r="B282" s="557" t="s">
        <v>151</v>
      </c>
      <c r="C282" s="558"/>
      <c r="D282" s="558"/>
      <c r="E282" s="558"/>
      <c r="F282" s="558"/>
      <c r="G282" s="558"/>
      <c r="H282" s="558"/>
      <c r="I282" s="558"/>
      <c r="J282" s="558"/>
      <c r="K282" s="558"/>
      <c r="L282" s="559"/>
      <c r="M282" s="99"/>
      <c r="N282" s="100"/>
      <c r="O282" s="101"/>
      <c r="P282" s="101"/>
      <c r="Q282" s="101"/>
      <c r="R282" s="101"/>
      <c r="S282" s="99"/>
      <c r="T282" s="102"/>
      <c r="U282" s="103"/>
      <c r="V282" s="103"/>
    </row>
    <row r="283" spans="1:22" ht="12.75" customHeight="1">
      <c r="A283" s="96">
        <v>1</v>
      </c>
      <c r="B283" s="571" t="s">
        <v>152</v>
      </c>
      <c r="C283" s="572"/>
      <c r="D283" s="572"/>
      <c r="E283" s="572"/>
      <c r="F283" s="572"/>
      <c r="G283" s="572"/>
      <c r="H283" s="572"/>
      <c r="I283" s="572"/>
      <c r="J283" s="572"/>
      <c r="K283" s="572"/>
      <c r="L283" s="573"/>
      <c r="M283" s="104">
        <v>190</v>
      </c>
      <c r="N283" s="109"/>
      <c r="O283" s="106"/>
      <c r="P283" s="106"/>
      <c r="Q283" s="106"/>
      <c r="R283" s="106"/>
      <c r="S283" s="104"/>
      <c r="T283" s="107"/>
      <c r="U283" s="108"/>
      <c r="V283" s="108"/>
    </row>
    <row r="284" spans="1:22" ht="12.75" customHeight="1">
      <c r="A284" s="96">
        <v>2</v>
      </c>
      <c r="B284" s="571" t="s">
        <v>153</v>
      </c>
      <c r="C284" s="572"/>
      <c r="D284" s="572"/>
      <c r="E284" s="572"/>
      <c r="F284" s="572"/>
      <c r="G284" s="572"/>
      <c r="H284" s="572"/>
      <c r="I284" s="572"/>
      <c r="J284" s="572"/>
      <c r="K284" s="572"/>
      <c r="L284" s="573"/>
      <c r="M284" s="104">
        <v>181</v>
      </c>
      <c r="N284" s="109"/>
      <c r="O284" s="106"/>
      <c r="P284" s="106"/>
      <c r="Q284" s="106"/>
      <c r="R284" s="106"/>
      <c r="S284" s="104"/>
      <c r="T284" s="107"/>
      <c r="U284" s="108"/>
      <c r="V284" s="108"/>
    </row>
    <row r="285" spans="1:22" ht="13.5" customHeight="1">
      <c r="A285" s="96"/>
      <c r="B285" s="112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04"/>
      <c r="N285" s="109"/>
      <c r="O285" s="106"/>
      <c r="P285" s="106"/>
      <c r="Q285" s="106"/>
      <c r="R285" s="106"/>
      <c r="S285" s="104"/>
      <c r="T285" s="107"/>
      <c r="U285" s="108"/>
      <c r="V285" s="108"/>
    </row>
    <row r="286" spans="1:22" ht="13.5" customHeight="1">
      <c r="A286" s="96"/>
      <c r="B286" s="557" t="s">
        <v>154</v>
      </c>
      <c r="C286" s="558"/>
      <c r="D286" s="558"/>
      <c r="E286" s="558"/>
      <c r="F286" s="558"/>
      <c r="G286" s="558"/>
      <c r="H286" s="558"/>
      <c r="I286" s="558"/>
      <c r="J286" s="558"/>
      <c r="K286" s="558"/>
      <c r="L286" s="559"/>
      <c r="M286" s="104"/>
      <c r="N286" s="109"/>
      <c r="O286" s="106"/>
      <c r="P286" s="106"/>
      <c r="Q286" s="106"/>
      <c r="R286" s="106"/>
      <c r="S286" s="104"/>
      <c r="T286" s="107"/>
      <c r="U286" s="108"/>
      <c r="V286" s="108"/>
    </row>
    <row r="287" spans="1:22" ht="13.5" customHeight="1">
      <c r="A287" s="96"/>
      <c r="B287" s="571" t="s">
        <v>155</v>
      </c>
      <c r="C287" s="572"/>
      <c r="D287" s="572"/>
      <c r="E287" s="572"/>
      <c r="F287" s="572"/>
      <c r="G287" s="572"/>
      <c r="H287" s="572"/>
      <c r="I287" s="572"/>
      <c r="J287" s="572"/>
      <c r="K287" s="572"/>
      <c r="L287" s="573"/>
      <c r="M287" s="104"/>
      <c r="N287" s="109"/>
      <c r="O287" s="106"/>
      <c r="P287" s="106"/>
      <c r="Q287" s="106"/>
      <c r="R287" s="106"/>
      <c r="S287" s="104"/>
      <c r="T287" s="107"/>
      <c r="U287" s="108"/>
      <c r="V287" s="108"/>
    </row>
    <row r="288" spans="1:22" ht="12.75" customHeight="1">
      <c r="A288" s="96">
        <v>1</v>
      </c>
      <c r="B288" s="571" t="s">
        <v>156</v>
      </c>
      <c r="C288" s="572"/>
      <c r="D288" s="572"/>
      <c r="E288" s="572"/>
      <c r="F288" s="572"/>
      <c r="G288" s="572"/>
      <c r="H288" s="572"/>
      <c r="I288" s="572"/>
      <c r="J288" s="572"/>
      <c r="K288" s="572"/>
      <c r="L288" s="573"/>
      <c r="M288" s="104"/>
      <c r="N288" s="109"/>
      <c r="O288" s="106"/>
      <c r="P288" s="106"/>
      <c r="Q288" s="106"/>
      <c r="R288" s="106"/>
      <c r="S288" s="104"/>
      <c r="T288" s="107"/>
      <c r="U288" s="108"/>
      <c r="V288" s="108"/>
    </row>
    <row r="289" spans="1:22" ht="12.75" customHeight="1">
      <c r="A289" s="96">
        <v>2</v>
      </c>
      <c r="B289" s="571" t="s">
        <v>157</v>
      </c>
      <c r="C289" s="572"/>
      <c r="D289" s="572"/>
      <c r="E289" s="572"/>
      <c r="F289" s="572"/>
      <c r="G289" s="572"/>
      <c r="H289" s="572"/>
      <c r="I289" s="572"/>
      <c r="J289" s="572"/>
      <c r="K289" s="572"/>
      <c r="L289" s="573"/>
      <c r="M289" s="104"/>
      <c r="N289" s="109"/>
      <c r="O289" s="106"/>
      <c r="P289" s="106"/>
      <c r="Q289" s="106"/>
      <c r="R289" s="106"/>
      <c r="S289" s="104"/>
      <c r="T289" s="107"/>
      <c r="U289" s="108"/>
      <c r="V289" s="108"/>
    </row>
    <row r="290" spans="1:22" ht="12.75" customHeight="1">
      <c r="A290" s="96">
        <v>3</v>
      </c>
      <c r="B290" s="571" t="s">
        <v>158</v>
      </c>
      <c r="C290" s="572"/>
      <c r="D290" s="572"/>
      <c r="E290" s="572"/>
      <c r="F290" s="572"/>
      <c r="G290" s="572"/>
      <c r="H290" s="572"/>
      <c r="I290" s="572"/>
      <c r="J290" s="572"/>
      <c r="K290" s="572"/>
      <c r="L290" s="573"/>
      <c r="M290" s="104"/>
      <c r="N290" s="109"/>
      <c r="O290" s="106"/>
      <c r="P290" s="106"/>
      <c r="Q290" s="106"/>
      <c r="R290" s="106"/>
      <c r="S290" s="104"/>
      <c r="T290" s="107"/>
      <c r="U290" s="108"/>
      <c r="V290" s="108"/>
    </row>
    <row r="291" spans="1:22" ht="12.75" customHeight="1">
      <c r="A291" s="96">
        <v>4</v>
      </c>
      <c r="B291" s="571" t="s">
        <v>159</v>
      </c>
      <c r="C291" s="572"/>
      <c r="D291" s="572"/>
      <c r="E291" s="572"/>
      <c r="F291" s="572"/>
      <c r="G291" s="572"/>
      <c r="H291" s="572"/>
      <c r="I291" s="572"/>
      <c r="J291" s="572"/>
      <c r="K291" s="572"/>
      <c r="L291" s="573"/>
      <c r="M291" s="104"/>
      <c r="N291" s="109"/>
      <c r="O291" s="106"/>
      <c r="P291" s="106"/>
      <c r="Q291" s="106"/>
      <c r="R291" s="106"/>
      <c r="S291" s="104"/>
      <c r="T291" s="107"/>
      <c r="U291" s="108"/>
      <c r="V291" s="108"/>
    </row>
    <row r="292" spans="1:22" ht="12.75" customHeight="1">
      <c r="A292" s="96">
        <v>5</v>
      </c>
      <c r="B292" s="571" t="s">
        <v>160</v>
      </c>
      <c r="C292" s="572"/>
      <c r="D292" s="572"/>
      <c r="E292" s="572"/>
      <c r="F292" s="572"/>
      <c r="G292" s="572"/>
      <c r="H292" s="572"/>
      <c r="I292" s="572"/>
      <c r="J292" s="572"/>
      <c r="K292" s="572"/>
      <c r="L292" s="573"/>
      <c r="M292" s="104"/>
      <c r="N292" s="109"/>
      <c r="O292" s="106"/>
      <c r="P292" s="106"/>
      <c r="Q292" s="106"/>
      <c r="R292" s="106"/>
      <c r="S292" s="104"/>
      <c r="T292" s="107"/>
      <c r="U292" s="108"/>
      <c r="V292" s="108"/>
    </row>
    <row r="293" spans="1:22" ht="12.75" customHeight="1">
      <c r="A293" s="96">
        <v>6</v>
      </c>
      <c r="B293" s="571" t="s">
        <v>161</v>
      </c>
      <c r="C293" s="572"/>
      <c r="D293" s="572"/>
      <c r="E293" s="572"/>
      <c r="F293" s="572"/>
      <c r="G293" s="572"/>
      <c r="H293" s="572"/>
      <c r="I293" s="572"/>
      <c r="J293" s="572"/>
      <c r="K293" s="572"/>
      <c r="L293" s="573"/>
      <c r="M293" s="104"/>
      <c r="N293" s="109"/>
      <c r="O293" s="106"/>
      <c r="P293" s="106"/>
      <c r="Q293" s="106"/>
      <c r="R293" s="106"/>
      <c r="S293" s="104"/>
      <c r="T293" s="107"/>
      <c r="U293" s="108"/>
      <c r="V293" s="108"/>
    </row>
    <row r="294" spans="1:22" ht="12.75" customHeight="1">
      <c r="A294" s="96">
        <v>7</v>
      </c>
      <c r="B294" s="571" t="s">
        <v>162</v>
      </c>
      <c r="C294" s="572"/>
      <c r="D294" s="572"/>
      <c r="E294" s="572"/>
      <c r="F294" s="572"/>
      <c r="G294" s="572"/>
      <c r="H294" s="572"/>
      <c r="I294" s="572"/>
      <c r="J294" s="572"/>
      <c r="K294" s="572"/>
      <c r="L294" s="573"/>
      <c r="M294" s="104"/>
      <c r="N294" s="109"/>
      <c r="O294" s="106"/>
      <c r="P294" s="106"/>
      <c r="Q294" s="106"/>
      <c r="R294" s="106"/>
      <c r="S294" s="104"/>
      <c r="T294" s="107"/>
      <c r="U294" s="108"/>
      <c r="V294" s="108"/>
    </row>
    <row r="295" spans="1:22" ht="12.75" customHeight="1">
      <c r="A295" s="96">
        <v>8</v>
      </c>
      <c r="B295" s="571" t="s">
        <v>163</v>
      </c>
      <c r="C295" s="572"/>
      <c r="D295" s="572"/>
      <c r="E295" s="572"/>
      <c r="F295" s="572"/>
      <c r="G295" s="572"/>
      <c r="H295" s="572"/>
      <c r="I295" s="572"/>
      <c r="J295" s="572"/>
      <c r="K295" s="572"/>
      <c r="L295" s="573"/>
      <c r="M295" s="104"/>
      <c r="N295" s="109"/>
      <c r="O295" s="106"/>
      <c r="P295" s="106"/>
      <c r="Q295" s="106"/>
      <c r="R295" s="106"/>
      <c r="S295" s="104"/>
      <c r="T295" s="107"/>
      <c r="U295" s="108"/>
      <c r="V295" s="108"/>
    </row>
    <row r="296" spans="1:22" ht="12.75" customHeight="1">
      <c r="A296" s="96">
        <v>9</v>
      </c>
      <c r="B296" s="571" t="s">
        <v>164</v>
      </c>
      <c r="C296" s="572"/>
      <c r="D296" s="572"/>
      <c r="E296" s="572"/>
      <c r="F296" s="572"/>
      <c r="G296" s="572"/>
      <c r="H296" s="572"/>
      <c r="I296" s="572"/>
      <c r="J296" s="572"/>
      <c r="K296" s="572"/>
      <c r="L296" s="573"/>
      <c r="M296" s="104"/>
      <c r="N296" s="109"/>
      <c r="O296" s="106"/>
      <c r="P296" s="106"/>
      <c r="Q296" s="106"/>
      <c r="R296" s="106"/>
      <c r="S296" s="104"/>
      <c r="T296" s="107"/>
      <c r="U296" s="108"/>
      <c r="V296" s="108"/>
    </row>
    <row r="297" spans="1:22" ht="12.75" customHeight="1">
      <c r="A297" s="96">
        <v>10</v>
      </c>
      <c r="B297" s="571" t="s">
        <v>165</v>
      </c>
      <c r="C297" s="572"/>
      <c r="D297" s="572"/>
      <c r="E297" s="572"/>
      <c r="F297" s="572"/>
      <c r="G297" s="572"/>
      <c r="H297" s="572"/>
      <c r="I297" s="572"/>
      <c r="J297" s="572"/>
      <c r="K297" s="572"/>
      <c r="L297" s="573"/>
      <c r="M297" s="104"/>
      <c r="N297" s="109"/>
      <c r="O297" s="106"/>
      <c r="P297" s="106"/>
      <c r="Q297" s="106"/>
      <c r="R297" s="106"/>
      <c r="S297" s="104"/>
      <c r="T297" s="107"/>
      <c r="U297" s="108"/>
      <c r="V297" s="108"/>
    </row>
    <row r="298" spans="1:22" ht="12.75" customHeight="1">
      <c r="A298" s="96">
        <v>11</v>
      </c>
      <c r="B298" s="571" t="s">
        <v>166</v>
      </c>
      <c r="C298" s="572"/>
      <c r="D298" s="572"/>
      <c r="E298" s="572"/>
      <c r="F298" s="572"/>
      <c r="G298" s="572"/>
      <c r="H298" s="572"/>
      <c r="I298" s="572"/>
      <c r="J298" s="572"/>
      <c r="K298" s="572"/>
      <c r="L298" s="573"/>
      <c r="M298" s="104"/>
      <c r="N298" s="109"/>
      <c r="O298" s="106"/>
      <c r="P298" s="106"/>
      <c r="Q298" s="106"/>
      <c r="R298" s="106"/>
      <c r="S298" s="104"/>
      <c r="T298" s="107"/>
      <c r="U298" s="108"/>
      <c r="V298" s="108"/>
    </row>
    <row r="299" spans="1:22" ht="6.75" customHeight="1">
      <c r="A299" s="96"/>
      <c r="B299" s="112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04"/>
      <c r="N299" s="109"/>
      <c r="O299" s="106"/>
      <c r="P299" s="106"/>
      <c r="Q299" s="106"/>
      <c r="R299" s="106"/>
      <c r="S299" s="104"/>
      <c r="T299" s="107"/>
      <c r="U299" s="108"/>
      <c r="V299" s="108"/>
    </row>
    <row r="300" spans="1:22" ht="12.75" customHeight="1">
      <c r="A300" s="96"/>
      <c r="B300" s="557" t="s">
        <v>167</v>
      </c>
      <c r="C300" s="558"/>
      <c r="D300" s="558"/>
      <c r="E300" s="558"/>
      <c r="F300" s="558"/>
      <c r="G300" s="558"/>
      <c r="H300" s="558"/>
      <c r="I300" s="558"/>
      <c r="J300" s="558"/>
      <c r="K300" s="558"/>
      <c r="L300" s="559"/>
      <c r="M300" s="104"/>
      <c r="N300" s="109"/>
      <c r="O300" s="106"/>
      <c r="P300" s="106"/>
      <c r="Q300" s="106"/>
      <c r="R300" s="106"/>
      <c r="S300" s="104"/>
      <c r="T300" s="107"/>
      <c r="U300" s="108"/>
      <c r="V300" s="108"/>
    </row>
    <row r="301" spans="1:22">
      <c r="A301" s="96">
        <v>2</v>
      </c>
      <c r="B301" s="571" t="s">
        <v>168</v>
      </c>
      <c r="C301" s="572"/>
      <c r="D301" s="572"/>
      <c r="E301" s="572"/>
      <c r="F301" s="572"/>
      <c r="G301" s="572"/>
      <c r="H301" s="572"/>
      <c r="I301" s="572"/>
      <c r="J301" s="572"/>
      <c r="K301" s="572"/>
      <c r="L301" s="573"/>
      <c r="M301" s="104">
        <v>1</v>
      </c>
      <c r="N301" s="109"/>
      <c r="O301" s="106"/>
      <c r="P301" s="106"/>
      <c r="Q301" s="106"/>
      <c r="R301" s="106"/>
      <c r="S301" s="104"/>
      <c r="T301" s="107"/>
      <c r="U301" s="108"/>
      <c r="V301" s="108"/>
    </row>
    <row r="302" spans="1:22" ht="12.75" customHeight="1">
      <c r="A302" s="96">
        <v>1</v>
      </c>
      <c r="B302" s="571" t="s">
        <v>169</v>
      </c>
      <c r="C302" s="572"/>
      <c r="D302" s="572"/>
      <c r="E302" s="572"/>
      <c r="F302" s="572"/>
      <c r="G302" s="572"/>
      <c r="H302" s="572"/>
      <c r="I302" s="572"/>
      <c r="J302" s="572"/>
      <c r="K302" s="572"/>
      <c r="L302" s="573"/>
      <c r="M302" s="104"/>
      <c r="N302" s="109"/>
      <c r="O302" s="106"/>
      <c r="P302" s="106"/>
      <c r="Q302" s="106"/>
      <c r="R302" s="106"/>
      <c r="S302" s="104"/>
      <c r="T302" s="107"/>
      <c r="U302" s="108"/>
      <c r="V302" s="108"/>
    </row>
    <row r="303" spans="1:22" ht="12.75" customHeight="1">
      <c r="A303" s="96">
        <v>3</v>
      </c>
      <c r="B303" s="571" t="s">
        <v>170</v>
      </c>
      <c r="C303" s="572"/>
      <c r="D303" s="572"/>
      <c r="E303" s="572"/>
      <c r="F303" s="572"/>
      <c r="G303" s="572"/>
      <c r="H303" s="572"/>
      <c r="I303" s="572"/>
      <c r="J303" s="572"/>
      <c r="K303" s="572"/>
      <c r="L303" s="573"/>
      <c r="M303" s="104"/>
      <c r="N303" s="109"/>
      <c r="O303" s="106"/>
      <c r="P303" s="106"/>
      <c r="Q303" s="106"/>
      <c r="R303" s="106"/>
      <c r="S303" s="104"/>
      <c r="T303" s="107"/>
      <c r="U303" s="108"/>
      <c r="V303" s="108"/>
    </row>
    <row r="304" spans="1:22">
      <c r="A304" s="96">
        <v>4</v>
      </c>
      <c r="B304" s="571" t="s">
        <v>171</v>
      </c>
      <c r="C304" s="572"/>
      <c r="D304" s="572"/>
      <c r="E304" s="572"/>
      <c r="F304" s="572"/>
      <c r="G304" s="572"/>
      <c r="H304" s="572"/>
      <c r="I304" s="572"/>
      <c r="J304" s="572"/>
      <c r="K304" s="572"/>
      <c r="L304" s="573"/>
      <c r="M304" s="104">
        <v>1</v>
      </c>
      <c r="N304" s="109"/>
      <c r="O304" s="106"/>
      <c r="P304" s="106"/>
      <c r="Q304" s="106"/>
      <c r="R304" s="106"/>
      <c r="S304" s="104"/>
      <c r="T304" s="107"/>
      <c r="U304" s="108"/>
      <c r="V304" s="108"/>
    </row>
    <row r="305" spans="1:24">
      <c r="A305" s="96">
        <v>4</v>
      </c>
      <c r="B305" s="571" t="s">
        <v>172</v>
      </c>
      <c r="C305" s="572"/>
      <c r="D305" s="572"/>
      <c r="E305" s="572"/>
      <c r="F305" s="572"/>
      <c r="G305" s="572"/>
      <c r="H305" s="572"/>
      <c r="I305" s="572"/>
      <c r="J305" s="572"/>
      <c r="K305" s="572"/>
      <c r="L305" s="573"/>
      <c r="M305" s="104">
        <v>0</v>
      </c>
      <c r="N305" s="109"/>
      <c r="O305" s="106"/>
      <c r="P305" s="106"/>
      <c r="Q305" s="106"/>
      <c r="R305" s="106"/>
      <c r="S305" s="104"/>
      <c r="T305" s="107"/>
      <c r="U305" s="108"/>
      <c r="V305" s="108"/>
    </row>
    <row r="306" spans="1:24">
      <c r="A306" s="96">
        <v>5</v>
      </c>
      <c r="B306" s="571" t="s">
        <v>173</v>
      </c>
      <c r="C306" s="572"/>
      <c r="D306" s="572"/>
      <c r="E306" s="572"/>
      <c r="F306" s="572"/>
      <c r="G306" s="572"/>
      <c r="H306" s="572"/>
      <c r="I306" s="572"/>
      <c r="J306" s="572"/>
      <c r="K306" s="572"/>
      <c r="L306" s="573"/>
      <c r="M306" s="104">
        <v>1</v>
      </c>
      <c r="N306" s="109"/>
      <c r="O306" s="106"/>
      <c r="P306" s="106"/>
      <c r="Q306" s="106"/>
      <c r="R306" s="106"/>
      <c r="S306" s="104"/>
      <c r="T306" s="107"/>
      <c r="U306" s="108"/>
      <c r="V306" s="108"/>
    </row>
    <row r="307" spans="1:24" ht="12.75" customHeight="1">
      <c r="A307" s="96">
        <v>7</v>
      </c>
      <c r="B307" s="571" t="s">
        <v>174</v>
      </c>
      <c r="C307" s="572"/>
      <c r="D307" s="572"/>
      <c r="E307" s="572"/>
      <c r="F307" s="572"/>
      <c r="G307" s="572"/>
      <c r="H307" s="572"/>
      <c r="I307" s="572"/>
      <c r="J307" s="572"/>
      <c r="K307" s="572"/>
      <c r="L307" s="573"/>
      <c r="M307" s="104">
        <v>5</v>
      </c>
      <c r="N307" s="109"/>
      <c r="O307" s="106"/>
      <c r="P307" s="106"/>
      <c r="Q307" s="106"/>
      <c r="R307" s="106"/>
      <c r="S307" s="104"/>
      <c r="T307" s="107"/>
      <c r="U307" s="108"/>
      <c r="V307" s="108"/>
    </row>
    <row r="308" spans="1:24">
      <c r="A308" s="116" t="s">
        <v>175</v>
      </c>
      <c r="B308" s="571" t="s">
        <v>176</v>
      </c>
      <c r="C308" s="572"/>
      <c r="D308" s="572"/>
      <c r="E308" s="572"/>
      <c r="F308" s="572"/>
      <c r="G308" s="572"/>
      <c r="H308" s="572"/>
      <c r="I308" s="572"/>
      <c r="J308" s="572"/>
      <c r="K308" s="572"/>
      <c r="L308" s="573"/>
      <c r="M308" s="104">
        <v>2</v>
      </c>
      <c r="N308" s="109"/>
      <c r="O308" s="106"/>
      <c r="P308" s="106"/>
      <c r="Q308" s="106"/>
      <c r="R308" s="106"/>
      <c r="S308" s="104"/>
      <c r="T308" s="107"/>
      <c r="U308" s="108"/>
      <c r="V308" s="108"/>
    </row>
    <row r="309" spans="1:24">
      <c r="A309" s="116" t="s">
        <v>177</v>
      </c>
      <c r="B309" s="571" t="s">
        <v>178</v>
      </c>
      <c r="C309" s="572"/>
      <c r="D309" s="572"/>
      <c r="E309" s="572"/>
      <c r="F309" s="572"/>
      <c r="G309" s="572"/>
      <c r="H309" s="572"/>
      <c r="I309" s="572"/>
      <c r="J309" s="572"/>
      <c r="K309" s="572"/>
      <c r="L309" s="573"/>
      <c r="M309" s="104"/>
      <c r="N309" s="109"/>
      <c r="O309" s="106"/>
      <c r="P309" s="106"/>
      <c r="Q309" s="106"/>
      <c r="R309" s="106"/>
      <c r="S309" s="104"/>
      <c r="T309" s="107"/>
      <c r="U309" s="108"/>
      <c r="V309" s="108"/>
    </row>
    <row r="310" spans="1:24">
      <c r="A310" s="116" t="s">
        <v>177</v>
      </c>
      <c r="B310" s="571" t="s">
        <v>179</v>
      </c>
      <c r="C310" s="572"/>
      <c r="D310" s="572"/>
      <c r="E310" s="572"/>
      <c r="F310" s="572"/>
      <c r="G310" s="572"/>
      <c r="H310" s="572"/>
      <c r="I310" s="572"/>
      <c r="J310" s="572"/>
      <c r="K310" s="572"/>
      <c r="L310" s="573"/>
      <c r="M310" s="104"/>
      <c r="N310" s="109"/>
      <c r="O310" s="106"/>
      <c r="P310" s="106"/>
      <c r="Q310" s="106"/>
      <c r="R310" s="106"/>
      <c r="S310" s="104"/>
      <c r="T310" s="107"/>
      <c r="U310" s="108"/>
      <c r="V310" s="108"/>
    </row>
    <row r="311" spans="1:24">
      <c r="A311" s="116" t="s">
        <v>180</v>
      </c>
      <c r="B311" s="571" t="s">
        <v>181</v>
      </c>
      <c r="C311" s="572"/>
      <c r="D311" s="572"/>
      <c r="E311" s="572"/>
      <c r="F311" s="572"/>
      <c r="G311" s="572"/>
      <c r="H311" s="572"/>
      <c r="I311" s="572"/>
      <c r="J311" s="572"/>
      <c r="K311" s="572"/>
      <c r="L311" s="573"/>
      <c r="M311" s="104">
        <v>3</v>
      </c>
      <c r="N311" s="109"/>
      <c r="O311" s="106"/>
      <c r="P311" s="106"/>
      <c r="Q311" s="106"/>
      <c r="R311" s="106"/>
      <c r="S311" s="104"/>
      <c r="T311" s="107"/>
      <c r="U311" s="108"/>
      <c r="V311" s="108"/>
    </row>
    <row r="312" spans="1:24">
      <c r="A312" s="116" t="s">
        <v>180</v>
      </c>
      <c r="B312" s="571" t="s">
        <v>182</v>
      </c>
      <c r="C312" s="572"/>
      <c r="D312" s="572"/>
      <c r="E312" s="572"/>
      <c r="F312" s="572"/>
      <c r="G312" s="572"/>
      <c r="H312" s="572"/>
      <c r="I312" s="572"/>
      <c r="J312" s="572"/>
      <c r="K312" s="572"/>
      <c r="L312" s="573"/>
      <c r="M312" s="104"/>
      <c r="N312" s="109"/>
      <c r="O312" s="106"/>
      <c r="P312" s="106"/>
      <c r="Q312" s="106"/>
      <c r="R312" s="106"/>
      <c r="S312" s="104"/>
      <c r="T312" s="107"/>
      <c r="U312" s="108"/>
      <c r="V312" s="108"/>
    </row>
    <row r="313" spans="1:24" s="4" customFormat="1"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W313" s="27"/>
      <c r="X313" s="1"/>
    </row>
    <row r="314" spans="1:24" s="4" customFormat="1">
      <c r="B314" s="567" t="s">
        <v>183</v>
      </c>
      <c r="C314" s="567"/>
      <c r="D314" s="567"/>
      <c r="E314" s="567"/>
      <c r="F314" s="567"/>
      <c r="G314" s="567"/>
      <c r="H314" s="567"/>
      <c r="I314" s="567"/>
      <c r="J314" s="567"/>
      <c r="K314" s="567"/>
      <c r="L314" s="56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1"/>
    </row>
    <row r="315" spans="1:24" s="4" customFormat="1" ht="63.75" hidden="1" customHeight="1"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1"/>
    </row>
    <row r="316" spans="1:24" s="4" customFormat="1" ht="178.5" hidden="1" customHeight="1"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1"/>
    </row>
    <row r="317" spans="1:24" s="4" customFormat="1" ht="38.25" hidden="1" customHeight="1"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1"/>
    </row>
    <row r="318" spans="1:24" s="4" customFormat="1" ht="51" hidden="1" customHeight="1">
      <c r="A318" s="65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1"/>
    </row>
    <row r="319" spans="1:24" s="4" customFormat="1" ht="51" hidden="1" customHeight="1"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1"/>
    </row>
    <row r="320" spans="1:24" s="4" customFormat="1" ht="63.75" hidden="1" customHeight="1"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1"/>
    </row>
    <row r="321" spans="2:24" s="4" customFormat="1" ht="25.5" hidden="1" customHeight="1"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1"/>
    </row>
    <row r="322" spans="2:24" s="4" customFormat="1" ht="89.25" hidden="1" customHeight="1"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1"/>
    </row>
    <row r="323" spans="2:24" s="4" customFormat="1" ht="102" hidden="1" customHeight="1"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1"/>
    </row>
    <row r="324" spans="2:24" s="4" customFormat="1" ht="102" hidden="1" customHeight="1"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1"/>
    </row>
    <row r="325" spans="2:24" s="4" customFormat="1" ht="114.75" hidden="1" customHeight="1"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1"/>
    </row>
    <row r="326" spans="2:24" s="4" customFormat="1" ht="191.25" hidden="1" customHeight="1"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1"/>
    </row>
    <row r="327" spans="2:24" s="4" customFormat="1" ht="25.5" hidden="1" customHeight="1"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1"/>
    </row>
    <row r="328" spans="2:24" s="4" customFormat="1" ht="25.5" hidden="1" customHeight="1"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1"/>
    </row>
    <row r="329" spans="2:24" s="4" customFormat="1" ht="25.5" hidden="1" customHeight="1"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1"/>
    </row>
    <row r="330" spans="2:24" s="4" customFormat="1" ht="25.5" hidden="1" customHeight="1"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1"/>
    </row>
    <row r="331" spans="2:24" s="4" customFormat="1" ht="25.5" hidden="1" customHeight="1"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1"/>
    </row>
    <row r="332" spans="2:24" s="4" customFormat="1" ht="25.5" hidden="1" customHeight="1"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1"/>
    </row>
    <row r="333" spans="2:24" s="4" customFormat="1" ht="25.5" hidden="1" customHeight="1"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1"/>
    </row>
    <row r="334" spans="2:24" s="4" customFormat="1" ht="38.25" hidden="1" customHeight="1"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1"/>
    </row>
    <row r="335" spans="2:24" s="4" customFormat="1" ht="12.75" hidden="1" customHeight="1"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1"/>
    </row>
    <row r="336" spans="2:24" s="4" customFormat="1" ht="12.75" hidden="1" customHeight="1"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1"/>
    </row>
    <row r="337" spans="2:24" s="4" customFormat="1" ht="216.75" hidden="1" customHeight="1"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1"/>
    </row>
    <row r="338" spans="2:24" s="4" customFormat="1" ht="89.25" hidden="1" customHeight="1"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1"/>
    </row>
    <row r="339" spans="2:24" s="4" customFormat="1" ht="51" hidden="1" customHeight="1"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1"/>
    </row>
    <row r="340" spans="2:24" s="4" customFormat="1" ht="76.5" hidden="1" customHeight="1"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1"/>
    </row>
    <row r="341" spans="2:24" s="4" customFormat="1" ht="51" hidden="1" customHeight="1"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1"/>
    </row>
    <row r="342" spans="2:24" s="4" customFormat="1" ht="51" hidden="1" customHeight="1"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1"/>
    </row>
    <row r="343" spans="2:24" s="4" customFormat="1" ht="12.75" hidden="1" customHeight="1"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1"/>
    </row>
    <row r="344" spans="2:24" s="4" customFormat="1" ht="153" hidden="1" customHeight="1"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1"/>
    </row>
    <row r="345" spans="2:24" s="4" customFormat="1" ht="216.75" hidden="1" customHeight="1"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1"/>
    </row>
    <row r="346" spans="2:24" s="4" customFormat="1" ht="255" hidden="1" customHeight="1"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1"/>
    </row>
    <row r="347" spans="2:24" s="4" customFormat="1" ht="191.25" hidden="1" customHeight="1"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1"/>
    </row>
    <row r="348" spans="2:24" s="4" customFormat="1" ht="153" hidden="1" customHeight="1"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1"/>
    </row>
    <row r="349" spans="2:24" s="4" customFormat="1" ht="229.5" hidden="1" customHeight="1"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1"/>
    </row>
    <row r="350" spans="2:24" s="4" customFormat="1" ht="178.5" hidden="1" customHeight="1"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1"/>
    </row>
    <row r="351" spans="2:24" s="4" customFormat="1" ht="63.75" hidden="1" customHeight="1"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1"/>
    </row>
    <row r="352" spans="2:24" s="4" customFormat="1" ht="12.75" hidden="1" customHeight="1"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1"/>
    </row>
    <row r="353" spans="2:24" s="4" customFormat="1" ht="191.25" hidden="1" customHeight="1"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1"/>
    </row>
    <row r="354" spans="2:24" s="4" customFormat="1" ht="255" hidden="1" customHeight="1"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1"/>
    </row>
    <row r="355" spans="2:24" s="4" customFormat="1" ht="306" hidden="1" customHeight="1"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1"/>
    </row>
    <row r="356" spans="2:24" s="4" customFormat="1" ht="318.75" hidden="1" customHeight="1"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1"/>
    </row>
    <row r="357" spans="2:24" s="4" customFormat="1" ht="280.5" hidden="1" customHeight="1"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1"/>
    </row>
    <row r="358" spans="2:24" s="4" customFormat="1" hidden="1"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1"/>
    </row>
    <row r="359" spans="2:24" s="4" customFormat="1" hidden="1"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1"/>
    </row>
    <row r="360" spans="2:24" s="4" customFormat="1" hidden="1"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1"/>
    </row>
    <row r="361" spans="2:24" s="4" customFormat="1" hidden="1"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1"/>
    </row>
    <row r="362" spans="2:24" s="4" customFormat="1" hidden="1"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1"/>
    </row>
    <row r="363" spans="2:24" s="4" customFormat="1" hidden="1"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1"/>
    </row>
    <row r="364" spans="2:24" s="4" customFormat="1" hidden="1"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1"/>
    </row>
    <row r="365" spans="2:24" s="4" customFormat="1" hidden="1"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1"/>
    </row>
    <row r="366" spans="2:24" s="4" customFormat="1" hidden="1"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1"/>
    </row>
    <row r="367" spans="2:24" s="4" customFormat="1" hidden="1"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1"/>
    </row>
    <row r="368" spans="2:24" s="4" customFormat="1" hidden="1"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1"/>
    </row>
    <row r="369" spans="2:24" s="4" customFormat="1" hidden="1"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1"/>
    </row>
    <row r="370" spans="2:24" s="4" customFormat="1" hidden="1"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1"/>
    </row>
    <row r="371" spans="2:24" s="4" customFormat="1" hidden="1"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1"/>
    </row>
    <row r="372" spans="2:24" s="4" customFormat="1" hidden="1"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1"/>
    </row>
    <row r="373" spans="2:24" s="4" customFormat="1" hidden="1"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1"/>
    </row>
    <row r="374" spans="2:24" s="4" customFormat="1" hidden="1"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1"/>
    </row>
    <row r="375" spans="2:24" s="4" customFormat="1" hidden="1"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1"/>
    </row>
    <row r="376" spans="2:24" s="4" customFormat="1" hidden="1"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1"/>
    </row>
    <row r="377" spans="2:24" s="4" customFormat="1" hidden="1"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1"/>
    </row>
    <row r="378" spans="2:24" s="4" customFormat="1" hidden="1"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1"/>
    </row>
    <row r="379" spans="2:24" s="4" customFormat="1" hidden="1"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1"/>
    </row>
    <row r="380" spans="2:24" s="4" customFormat="1" hidden="1"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1"/>
    </row>
    <row r="381" spans="2:24" s="4" customFormat="1" hidden="1"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1"/>
    </row>
    <row r="382" spans="2:24" s="4" customFormat="1" hidden="1"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1"/>
    </row>
    <row r="383" spans="2:24" s="4" customFormat="1" hidden="1"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1"/>
    </row>
    <row r="384" spans="2:24" s="4" customFormat="1" hidden="1"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1"/>
    </row>
    <row r="385" spans="2:24" s="4" customFormat="1" hidden="1"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1"/>
    </row>
    <row r="386" spans="2:24" s="4" customFormat="1" hidden="1"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1"/>
    </row>
    <row r="387" spans="2:24" s="4" customFormat="1" hidden="1"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1"/>
    </row>
    <row r="388" spans="2:24" s="4" customFormat="1" hidden="1"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1"/>
    </row>
    <row r="389" spans="2:24" s="4" customFormat="1" hidden="1"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1"/>
    </row>
    <row r="390" spans="2:24" s="4" customFormat="1" hidden="1"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1"/>
    </row>
    <row r="391" spans="2:24" s="4" customFormat="1" hidden="1"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1"/>
    </row>
    <row r="392" spans="2:24" s="4" customFormat="1" hidden="1"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1"/>
    </row>
    <row r="393" spans="2:24" s="4" customFormat="1" hidden="1"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1"/>
    </row>
    <row r="394" spans="2:24" s="4" customFormat="1" hidden="1"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1"/>
    </row>
    <row r="395" spans="2:24" s="4" customFormat="1" hidden="1"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1"/>
    </row>
    <row r="396" spans="2:24" s="4" customFormat="1" hidden="1"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1"/>
    </row>
    <row r="397" spans="2:24" s="4" customFormat="1" hidden="1"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1"/>
    </row>
    <row r="398" spans="2:24" s="4" customFormat="1" hidden="1"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1"/>
    </row>
    <row r="399" spans="2:24" s="4" customFormat="1" hidden="1"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1"/>
    </row>
    <row r="400" spans="2:24" s="4" customFormat="1" hidden="1"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1"/>
    </row>
    <row r="401" spans="2:24" s="4" customFormat="1" hidden="1"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1"/>
    </row>
    <row r="402" spans="2:24" s="4" customFormat="1" hidden="1"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1"/>
    </row>
    <row r="403" spans="2:24" s="4" customFormat="1" hidden="1"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1"/>
    </row>
    <row r="404" spans="2:24" s="4" customFormat="1" hidden="1"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1"/>
    </row>
    <row r="405" spans="2:24" s="4" customFormat="1" hidden="1"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1"/>
    </row>
    <row r="406" spans="2:24" s="4" customFormat="1" hidden="1"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1"/>
    </row>
    <row r="407" spans="2:24" s="4" customFormat="1" hidden="1"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1"/>
    </row>
    <row r="408" spans="2:24" s="4" customFormat="1" hidden="1"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1"/>
    </row>
    <row r="409" spans="2:24" s="4" customFormat="1" hidden="1"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1"/>
    </row>
    <row r="410" spans="2:24" s="4" customFormat="1" hidden="1"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1"/>
    </row>
    <row r="411" spans="2:24" s="4" customFormat="1" hidden="1"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1"/>
    </row>
    <row r="412" spans="2:24" s="4" customFormat="1" hidden="1"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1"/>
    </row>
    <row r="413" spans="2:24" s="4" customFormat="1" hidden="1"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1"/>
    </row>
    <row r="414" spans="2:24" s="4" customFormat="1" hidden="1"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1"/>
    </row>
    <row r="415" spans="2:24" s="4" customFormat="1" hidden="1"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1"/>
    </row>
    <row r="416" spans="2:24" s="4" customFormat="1" hidden="1"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1"/>
    </row>
    <row r="417" spans="2:24" s="4" customFormat="1" hidden="1"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1"/>
    </row>
    <row r="418" spans="2:24" s="4" customFormat="1" hidden="1"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1"/>
    </row>
    <row r="419" spans="2:24" s="4" customFormat="1" hidden="1"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1"/>
    </row>
    <row r="420" spans="2:24" s="4" customFormat="1" hidden="1"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1"/>
    </row>
    <row r="421" spans="2:24" s="4" customFormat="1" hidden="1"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1"/>
    </row>
    <row r="422" spans="2:24" s="4" customFormat="1" hidden="1"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1"/>
    </row>
    <row r="423" spans="2:24" s="4" customFormat="1" hidden="1"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1"/>
    </row>
    <row r="424" spans="2:24" s="4" customFormat="1" hidden="1"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1"/>
    </row>
    <row r="425" spans="2:24" s="4" customFormat="1" hidden="1"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1"/>
    </row>
    <row r="426" spans="2:24" s="4" customFormat="1" hidden="1"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1"/>
    </row>
    <row r="427" spans="2:24" s="4" customFormat="1" hidden="1"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1"/>
    </row>
    <row r="428" spans="2:24" s="4" customFormat="1" hidden="1"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1"/>
    </row>
    <row r="429" spans="2:24" s="4" customFormat="1" hidden="1"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1"/>
    </row>
    <row r="430" spans="2:24" s="4" customFormat="1" hidden="1"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1"/>
    </row>
    <row r="431" spans="2:24" s="4" customFormat="1" hidden="1"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1"/>
    </row>
    <row r="432" spans="2:24" s="4" customFormat="1" hidden="1"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1"/>
    </row>
    <row r="433" spans="2:24" s="4" customFormat="1" hidden="1"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1"/>
    </row>
    <row r="434" spans="2:24" s="4" customFormat="1" hidden="1"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1"/>
    </row>
    <row r="435" spans="2:24" s="4" customFormat="1" hidden="1"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1"/>
    </row>
    <row r="436" spans="2:24" s="4" customFormat="1" hidden="1"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1"/>
    </row>
    <row r="437" spans="2:24" s="4" customFormat="1" hidden="1"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1"/>
    </row>
    <row r="438" spans="2:24" s="4" customFormat="1" hidden="1"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1"/>
    </row>
    <row r="439" spans="2:24" s="4" customFormat="1" hidden="1"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1"/>
    </row>
    <row r="440" spans="2:24" s="4" customFormat="1" hidden="1"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1"/>
    </row>
    <row r="441" spans="2:24" s="4" customFormat="1" hidden="1"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1"/>
    </row>
    <row r="442" spans="2:24" s="4" customFormat="1" hidden="1"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1"/>
    </row>
    <row r="443" spans="2:24" s="4" customFormat="1" hidden="1"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1"/>
    </row>
    <row r="444" spans="2:24" s="4" customFormat="1" hidden="1"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1"/>
    </row>
    <row r="445" spans="2:24" s="4" customFormat="1" hidden="1"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1"/>
    </row>
    <row r="446" spans="2:24" s="4" customFormat="1" hidden="1"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1"/>
    </row>
    <row r="447" spans="2:24" s="4" customFormat="1" hidden="1"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1"/>
    </row>
    <row r="448" spans="2:24" s="4" customFormat="1" hidden="1"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1"/>
    </row>
    <row r="449" spans="2:24" s="4" customFormat="1" hidden="1"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1"/>
    </row>
    <row r="450" spans="2:24" s="4" customFormat="1" hidden="1"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1"/>
    </row>
    <row r="451" spans="2:24" s="4" customFormat="1" hidden="1"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1"/>
    </row>
    <row r="452" spans="2:24" s="4" customFormat="1" hidden="1"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1"/>
    </row>
    <row r="453" spans="2:24" s="4" customFormat="1" hidden="1"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1"/>
    </row>
    <row r="454" spans="2:24" s="4" customFormat="1" hidden="1"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1"/>
    </row>
    <row r="455" spans="2:24" s="4" customFormat="1" hidden="1"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1"/>
    </row>
    <row r="456" spans="2:24" s="4" customFormat="1" hidden="1"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1"/>
    </row>
    <row r="457" spans="2:24" s="4" customFormat="1" hidden="1"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1"/>
    </row>
    <row r="458" spans="2:24" s="4" customFormat="1" hidden="1"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1"/>
    </row>
    <row r="459" spans="2:24" s="4" customFormat="1" hidden="1"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1"/>
    </row>
    <row r="460" spans="2:24" s="4" customFormat="1" hidden="1"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1"/>
    </row>
    <row r="461" spans="2:24" s="4" customFormat="1" hidden="1"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1"/>
    </row>
    <row r="462" spans="2:24" s="4" customFormat="1" hidden="1"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1"/>
    </row>
    <row r="463" spans="2:24" s="4" customFormat="1" hidden="1"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1"/>
    </row>
    <row r="464" spans="2:24" s="4" customFormat="1" hidden="1"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1"/>
    </row>
    <row r="465" spans="2:24" s="4" customFormat="1" hidden="1"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1"/>
    </row>
    <row r="466" spans="2:24" s="4" customFormat="1" hidden="1"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1"/>
    </row>
    <row r="467" spans="2:24" s="4" customFormat="1" hidden="1"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1"/>
    </row>
    <row r="468" spans="2:24" s="4" customFormat="1" hidden="1"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1"/>
    </row>
    <row r="469" spans="2:24" s="4" customFormat="1" hidden="1"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1"/>
    </row>
    <row r="470" spans="2:24" s="4" customFormat="1" hidden="1"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1"/>
    </row>
    <row r="471" spans="2:24" s="4" customFormat="1" hidden="1"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1"/>
    </row>
    <row r="472" spans="2:24" s="4" customFormat="1" hidden="1"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1"/>
    </row>
    <row r="473" spans="2:24" s="4" customFormat="1" hidden="1"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1"/>
    </row>
    <row r="474" spans="2:24" s="4" customFormat="1" hidden="1"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1"/>
    </row>
    <row r="475" spans="2:24" s="4" customFormat="1" hidden="1"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1"/>
    </row>
    <row r="476" spans="2:24" s="4" customFormat="1" hidden="1"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1"/>
    </row>
    <row r="477" spans="2:24" s="4" customFormat="1" hidden="1"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1"/>
    </row>
    <row r="478" spans="2:24" s="4" customFormat="1" hidden="1"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1"/>
    </row>
    <row r="479" spans="2:24" s="4" customFormat="1" hidden="1"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1"/>
    </row>
    <row r="480" spans="2:24" s="4" customFormat="1" hidden="1"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1"/>
    </row>
    <row r="481" spans="2:24" s="4" customFormat="1" hidden="1"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1"/>
    </row>
    <row r="482" spans="2:24" s="4" customFormat="1" hidden="1"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1"/>
    </row>
    <row r="483" spans="2:24" s="4" customFormat="1" hidden="1"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1"/>
    </row>
    <row r="484" spans="2:24" s="4" customFormat="1" hidden="1"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1"/>
    </row>
    <row r="485" spans="2:24" s="4" customFormat="1" hidden="1"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1"/>
    </row>
    <row r="486" spans="2:24" s="4" customFormat="1" hidden="1"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1"/>
    </row>
    <row r="487" spans="2:24" s="4" customFormat="1" hidden="1"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1"/>
    </row>
    <row r="488" spans="2:24" s="4" customFormat="1" hidden="1"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1"/>
    </row>
    <row r="489" spans="2:24" s="4" customFormat="1" hidden="1"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1"/>
    </row>
    <row r="490" spans="2:24" s="4" customFormat="1" hidden="1"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1"/>
    </row>
    <row r="491" spans="2:24" s="4" customFormat="1" hidden="1"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1"/>
    </row>
    <row r="492" spans="2:24" s="4" customFormat="1" hidden="1"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1"/>
    </row>
    <row r="493" spans="2:24" s="4" customFormat="1" hidden="1"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1"/>
    </row>
    <row r="494" spans="2:24" s="4" customFormat="1" hidden="1"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1"/>
    </row>
    <row r="495" spans="2:24" s="4" customFormat="1" hidden="1"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1"/>
    </row>
    <row r="496" spans="2:24" s="4" customFormat="1" hidden="1"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1"/>
    </row>
    <row r="497" spans="2:24" s="4" customFormat="1" hidden="1"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1"/>
    </row>
    <row r="498" spans="2:24" s="4" customFormat="1" hidden="1"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1"/>
    </row>
    <row r="499" spans="2:24" s="4" customFormat="1" hidden="1"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1"/>
    </row>
    <row r="500" spans="2:24" s="4" customFormat="1" hidden="1"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1"/>
    </row>
    <row r="501" spans="2:24" s="4" customFormat="1" hidden="1"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1"/>
    </row>
    <row r="502" spans="2:24" s="4" customFormat="1" hidden="1"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1"/>
    </row>
    <row r="503" spans="2:24" s="4" customFormat="1" hidden="1"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1"/>
    </row>
    <row r="504" spans="2:24" s="4" customFormat="1" hidden="1"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1"/>
    </row>
    <row r="505" spans="2:24" s="4" customFormat="1" hidden="1"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1"/>
    </row>
    <row r="506" spans="2:24" s="4" customFormat="1" hidden="1"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1"/>
    </row>
    <row r="507" spans="2:24" s="4" customFormat="1" hidden="1"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1"/>
    </row>
    <row r="508" spans="2:24" s="4" customFormat="1" hidden="1"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1"/>
    </row>
    <row r="509" spans="2:24" s="4" customFormat="1" hidden="1"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1"/>
    </row>
    <row r="510" spans="2:24" s="4" customFormat="1" hidden="1"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1"/>
    </row>
    <row r="511" spans="2:24" s="4" customFormat="1" hidden="1"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1"/>
    </row>
    <row r="512" spans="2:24" s="4" customFormat="1" hidden="1"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1"/>
    </row>
    <row r="513" spans="1:39" s="4" customFormat="1" hidden="1"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1"/>
    </row>
    <row r="514" spans="1:39" s="4" customFormat="1" hidden="1"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1"/>
    </row>
    <row r="515" spans="1:39" s="4" customFormat="1" hidden="1"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1"/>
    </row>
    <row r="516" spans="1:39" s="4" customFormat="1" hidden="1"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1"/>
    </row>
    <row r="517" spans="1:39" s="4" customFormat="1" hidden="1"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1"/>
    </row>
    <row r="518" spans="1:39"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  <c r="L518" s="117"/>
      <c r="M518" s="117"/>
      <c r="N518" s="117"/>
      <c r="O518" s="117"/>
      <c r="P518" s="117"/>
      <c r="Q518" s="117"/>
      <c r="R518" s="117"/>
      <c r="S518" s="117"/>
      <c r="T518" s="117"/>
      <c r="U518" s="117"/>
      <c r="V518" s="117"/>
      <c r="W518" s="117"/>
    </row>
    <row r="519" spans="1:39" s="58" customFormat="1">
      <c r="A519" s="96" t="s">
        <v>116</v>
      </c>
      <c r="B519" s="568" t="s">
        <v>184</v>
      </c>
      <c r="C519" s="569"/>
      <c r="D519" s="569"/>
      <c r="E519" s="569"/>
      <c r="F519" s="569"/>
      <c r="G519" s="569"/>
      <c r="H519" s="569"/>
      <c r="I519" s="569"/>
      <c r="J519" s="569"/>
      <c r="K519" s="569"/>
      <c r="L519" s="570"/>
      <c r="M519" s="560" t="s">
        <v>185</v>
      </c>
      <c r="N519" s="561"/>
      <c r="O519" s="562" t="s">
        <v>186</v>
      </c>
      <c r="P519" s="562"/>
      <c r="Q519" s="562"/>
      <c r="R519" s="562"/>
      <c r="S519" s="562"/>
      <c r="T519" s="562"/>
      <c r="U519" s="98"/>
      <c r="V519" s="98"/>
      <c r="W519" s="117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</row>
    <row r="520" spans="1:39" s="58" customFormat="1">
      <c r="A520" s="96"/>
      <c r="B520" s="557"/>
      <c r="C520" s="558"/>
      <c r="D520" s="558"/>
      <c r="E520" s="558"/>
      <c r="F520" s="558"/>
      <c r="G520" s="558"/>
      <c r="H520" s="558"/>
      <c r="I520" s="558"/>
      <c r="J520" s="558"/>
      <c r="K520" s="558"/>
      <c r="L520" s="559"/>
      <c r="M520" s="560"/>
      <c r="N520" s="561"/>
      <c r="O520" s="562"/>
      <c r="P520" s="562"/>
      <c r="Q520" s="562"/>
      <c r="R520" s="562"/>
      <c r="S520" s="562"/>
      <c r="T520" s="562"/>
      <c r="U520" s="98"/>
      <c r="V520" s="98"/>
      <c r="W520" s="117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</row>
    <row r="521" spans="1:39" s="58" customFormat="1">
      <c r="A521" s="96"/>
      <c r="B521" s="557"/>
      <c r="C521" s="558"/>
      <c r="D521" s="558"/>
      <c r="E521" s="558"/>
      <c r="F521" s="558"/>
      <c r="G521" s="558"/>
      <c r="H521" s="558"/>
      <c r="I521" s="558"/>
      <c r="J521" s="558"/>
      <c r="K521" s="558"/>
      <c r="L521" s="559"/>
      <c r="M521" s="560"/>
      <c r="N521" s="561"/>
      <c r="O521" s="562"/>
      <c r="P521" s="562"/>
      <c r="Q521" s="562"/>
      <c r="R521" s="562"/>
      <c r="S521" s="562"/>
      <c r="T521" s="562"/>
      <c r="U521" s="98"/>
      <c r="V521" s="98"/>
      <c r="W521" s="117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</row>
    <row r="522" spans="1:39" s="58" customFormat="1">
      <c r="A522" s="96"/>
      <c r="B522" s="557"/>
      <c r="C522" s="558"/>
      <c r="D522" s="558"/>
      <c r="E522" s="558"/>
      <c r="F522" s="558"/>
      <c r="G522" s="558"/>
      <c r="H522" s="558"/>
      <c r="I522" s="558"/>
      <c r="J522" s="558"/>
      <c r="K522" s="558"/>
      <c r="L522" s="559"/>
      <c r="M522" s="560"/>
      <c r="N522" s="561"/>
      <c r="O522" s="562"/>
      <c r="P522" s="562"/>
      <c r="Q522" s="562"/>
      <c r="R522" s="562"/>
      <c r="S522" s="562"/>
      <c r="T522" s="562"/>
      <c r="U522" s="98"/>
      <c r="V522" s="98"/>
      <c r="W522" s="117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</row>
    <row r="523" spans="1:39" s="58" customFormat="1">
      <c r="A523" s="96"/>
      <c r="B523" s="557"/>
      <c r="C523" s="558"/>
      <c r="D523" s="558"/>
      <c r="E523" s="558"/>
      <c r="F523" s="558"/>
      <c r="G523" s="558"/>
      <c r="H523" s="558"/>
      <c r="I523" s="558"/>
      <c r="J523" s="558"/>
      <c r="K523" s="558"/>
      <c r="L523" s="559"/>
      <c r="M523" s="560"/>
      <c r="N523" s="561"/>
      <c r="O523" s="562"/>
      <c r="P523" s="562"/>
      <c r="Q523" s="562"/>
      <c r="R523" s="562"/>
      <c r="S523" s="562"/>
      <c r="T523" s="562"/>
      <c r="U523" s="98"/>
      <c r="V523" s="98"/>
      <c r="W523" s="117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</row>
    <row r="524" spans="1:39" s="58" customFormat="1">
      <c r="A524" s="96"/>
      <c r="B524" s="557"/>
      <c r="C524" s="558"/>
      <c r="D524" s="558"/>
      <c r="E524" s="558"/>
      <c r="F524" s="558"/>
      <c r="G524" s="558"/>
      <c r="H524" s="558"/>
      <c r="I524" s="558"/>
      <c r="J524" s="558"/>
      <c r="K524" s="558"/>
      <c r="L524" s="559"/>
      <c r="M524" s="560"/>
      <c r="N524" s="561"/>
      <c r="O524" s="562"/>
      <c r="P524" s="562"/>
      <c r="Q524" s="562"/>
      <c r="R524" s="562"/>
      <c r="S524" s="562"/>
      <c r="T524" s="562"/>
      <c r="U524" s="98"/>
      <c r="V524" s="98"/>
      <c r="W524" s="117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</row>
    <row r="525" spans="1:39" s="58" customFormat="1">
      <c r="A525" s="96"/>
      <c r="B525" s="557"/>
      <c r="C525" s="558"/>
      <c r="D525" s="558"/>
      <c r="E525" s="558"/>
      <c r="F525" s="558"/>
      <c r="G525" s="558"/>
      <c r="H525" s="558"/>
      <c r="I525" s="558"/>
      <c r="J525" s="558"/>
      <c r="K525" s="558"/>
      <c r="L525" s="559"/>
      <c r="M525" s="560"/>
      <c r="N525" s="561"/>
      <c r="O525" s="562"/>
      <c r="P525" s="562"/>
      <c r="Q525" s="562"/>
      <c r="R525" s="562"/>
      <c r="S525" s="562"/>
      <c r="T525" s="562"/>
      <c r="U525" s="98"/>
      <c r="V525" s="98"/>
      <c r="W525" s="117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</row>
    <row r="526" spans="1:39" s="58" customFormat="1">
      <c r="A526" s="96"/>
      <c r="B526" s="557"/>
      <c r="C526" s="558"/>
      <c r="D526" s="558"/>
      <c r="E526" s="558"/>
      <c r="F526" s="558"/>
      <c r="G526" s="558"/>
      <c r="H526" s="558"/>
      <c r="I526" s="558"/>
      <c r="J526" s="558"/>
      <c r="K526" s="558"/>
      <c r="L526" s="559"/>
      <c r="M526" s="560"/>
      <c r="N526" s="561"/>
      <c r="O526" s="562"/>
      <c r="P526" s="562"/>
      <c r="Q526" s="562"/>
      <c r="R526" s="562"/>
      <c r="S526" s="562"/>
      <c r="T526" s="562"/>
      <c r="U526" s="98"/>
      <c r="V526" s="98"/>
      <c r="W526" s="117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</row>
    <row r="527" spans="1:39" s="58" customFormat="1">
      <c r="A527" s="96"/>
      <c r="B527" s="557"/>
      <c r="C527" s="558"/>
      <c r="D527" s="558"/>
      <c r="E527" s="558"/>
      <c r="F527" s="558"/>
      <c r="G527" s="558"/>
      <c r="H527" s="558"/>
      <c r="I527" s="558"/>
      <c r="J527" s="558"/>
      <c r="K527" s="558"/>
      <c r="L527" s="559"/>
      <c r="M527" s="560"/>
      <c r="N527" s="561"/>
      <c r="O527" s="562"/>
      <c r="P527" s="562"/>
      <c r="Q527" s="562"/>
      <c r="R527" s="562"/>
      <c r="S527" s="562"/>
      <c r="T527" s="562"/>
      <c r="U527" s="98"/>
      <c r="V527" s="98"/>
      <c r="W527" s="117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</row>
    <row r="528" spans="1:39" s="58" customFormat="1">
      <c r="A528" s="96"/>
      <c r="B528" s="557"/>
      <c r="C528" s="558"/>
      <c r="D528" s="558"/>
      <c r="E528" s="558"/>
      <c r="F528" s="558"/>
      <c r="G528" s="558"/>
      <c r="H528" s="558"/>
      <c r="I528" s="558"/>
      <c r="J528" s="558"/>
      <c r="K528" s="558"/>
      <c r="L528" s="559"/>
      <c r="M528" s="560"/>
      <c r="N528" s="561"/>
      <c r="O528" s="562"/>
      <c r="P528" s="562"/>
      <c r="Q528" s="562"/>
      <c r="R528" s="562"/>
      <c r="S528" s="562"/>
      <c r="T528" s="562"/>
      <c r="U528" s="98"/>
      <c r="V528" s="98"/>
      <c r="W528" s="117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</row>
    <row r="529" spans="1:39" s="58" customFormat="1">
      <c r="A529" s="43"/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  <c r="L529" s="117"/>
      <c r="M529" s="117"/>
      <c r="N529" s="117"/>
      <c r="O529" s="117"/>
      <c r="P529" s="117"/>
      <c r="Q529" s="117"/>
      <c r="R529" s="117"/>
      <c r="S529" s="117"/>
      <c r="T529" s="117"/>
      <c r="U529" s="117"/>
      <c r="V529" s="117"/>
      <c r="W529" s="117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</row>
    <row r="530" spans="1:39" s="58" customFormat="1">
      <c r="A530" s="43"/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  <c r="L530" s="117"/>
      <c r="M530" s="117"/>
      <c r="N530" s="117"/>
      <c r="O530" s="117"/>
      <c r="P530" s="117"/>
      <c r="Q530" s="117"/>
      <c r="R530" s="117"/>
      <c r="S530" s="117"/>
      <c r="T530" s="117"/>
      <c r="U530" s="117"/>
      <c r="V530" s="117"/>
      <c r="W530" s="117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</row>
    <row r="531" spans="1:39" s="58" customFormat="1">
      <c r="A531" s="43"/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  <c r="L531" s="117"/>
      <c r="M531" s="117"/>
      <c r="N531" s="117"/>
      <c r="O531" s="117"/>
      <c r="P531" s="117"/>
      <c r="Q531" s="117"/>
      <c r="R531" s="117"/>
      <c r="S531" s="117"/>
      <c r="T531" s="117"/>
      <c r="U531" s="117"/>
      <c r="V531" s="117"/>
      <c r="W531" s="117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</row>
    <row r="532" spans="1:39" s="58" customFormat="1">
      <c r="A532" s="43"/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  <c r="L532" s="117"/>
      <c r="M532" s="117"/>
      <c r="N532" s="117"/>
      <c r="O532" s="117"/>
      <c r="P532" s="117"/>
      <c r="Q532" s="117"/>
      <c r="R532" s="117"/>
      <c r="S532" s="117"/>
      <c r="T532" s="117"/>
      <c r="U532" s="117"/>
      <c r="V532" s="117"/>
      <c r="W532" s="117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</row>
    <row r="533" spans="1:39" s="58" customFormat="1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</row>
    <row r="534" spans="1:39" s="58" customFormat="1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</row>
    <row r="535" spans="1:39"/>
    <row r="536" spans="1:39"/>
    <row r="537" spans="1:39"/>
    <row r="538" spans="1:39"/>
    <row r="539" spans="1:39"/>
    <row r="540" spans="1:39"/>
    <row r="541" spans="1:39"/>
    <row r="542" spans="1:39"/>
    <row r="543" spans="1:39"/>
    <row r="544" spans="1:39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</sheetData>
  <mergeCells count="233">
    <mergeCell ref="C4:E4"/>
    <mergeCell ref="J4:K4"/>
    <mergeCell ref="N4:O4"/>
    <mergeCell ref="C5:E5"/>
    <mergeCell ref="J5:K5"/>
    <mergeCell ref="N5:O5"/>
    <mergeCell ref="S5:T5"/>
    <mergeCell ref="C6:E6"/>
    <mergeCell ref="J6:K6"/>
    <mergeCell ref="N6:O6"/>
    <mergeCell ref="S6:T6"/>
    <mergeCell ref="C7:E7"/>
    <mergeCell ref="J7:K7"/>
    <mergeCell ref="N7:O7"/>
    <mergeCell ref="S7:T7"/>
    <mergeCell ref="C9:E9"/>
    <mergeCell ref="J9:K9"/>
    <mergeCell ref="N9:O9"/>
    <mergeCell ref="S9:T9"/>
    <mergeCell ref="C11:E11"/>
    <mergeCell ref="J11:K11"/>
    <mergeCell ref="N11:O11"/>
    <mergeCell ref="S11:T11"/>
    <mergeCell ref="C8:E8"/>
    <mergeCell ref="J8:K8"/>
    <mergeCell ref="N8:O8"/>
    <mergeCell ref="S8:T8"/>
    <mergeCell ref="C10:E10"/>
    <mergeCell ref="J10:K10"/>
    <mergeCell ref="C12:E12"/>
    <mergeCell ref="J12:K12"/>
    <mergeCell ref="N12:O12"/>
    <mergeCell ref="S12:T12"/>
    <mergeCell ref="C16:C18"/>
    <mergeCell ref="E16:M16"/>
    <mergeCell ref="N16:T16"/>
    <mergeCell ref="U16:X17"/>
    <mergeCell ref="E17:E18"/>
    <mergeCell ref="F17:F18"/>
    <mergeCell ref="M17:M18"/>
    <mergeCell ref="N17:N18"/>
    <mergeCell ref="O17:T17"/>
    <mergeCell ref="C69:C71"/>
    <mergeCell ref="D69:W69"/>
    <mergeCell ref="D70:D71"/>
    <mergeCell ref="E70:E71"/>
    <mergeCell ref="F70:F71"/>
    <mergeCell ref="G70:G71"/>
    <mergeCell ref="H70:J70"/>
    <mergeCell ref="G17:G18"/>
    <mergeCell ref="H17:H18"/>
    <mergeCell ref="I17:I18"/>
    <mergeCell ref="J17:J18"/>
    <mergeCell ref="K17:K18"/>
    <mergeCell ref="L17:L18"/>
    <mergeCell ref="K70:P70"/>
    <mergeCell ref="Q70:W70"/>
    <mergeCell ref="B88:W88"/>
    <mergeCell ref="C91:C93"/>
    <mergeCell ref="D91:P91"/>
    <mergeCell ref="D92:D93"/>
    <mergeCell ref="E92:E93"/>
    <mergeCell ref="F92:F93"/>
    <mergeCell ref="G92:G93"/>
    <mergeCell ref="H92:J92"/>
    <mergeCell ref="K92:P92"/>
    <mergeCell ref="B121:W121"/>
    <mergeCell ref="C124:C126"/>
    <mergeCell ref="D124:W124"/>
    <mergeCell ref="D125:D126"/>
    <mergeCell ref="E125:E126"/>
    <mergeCell ref="F125:F126"/>
    <mergeCell ref="G125:G126"/>
    <mergeCell ref="H125:J125"/>
    <mergeCell ref="K125:P125"/>
    <mergeCell ref="Q125:W125"/>
    <mergeCell ref="B144:W144"/>
    <mergeCell ref="C147:C149"/>
    <mergeCell ref="D147:P147"/>
    <mergeCell ref="D148:D149"/>
    <mergeCell ref="E148:E149"/>
    <mergeCell ref="F148:F149"/>
    <mergeCell ref="G148:G149"/>
    <mergeCell ref="H148:J148"/>
    <mergeCell ref="K148:P148"/>
    <mergeCell ref="B147:B149"/>
    <mergeCell ref="B164:W164"/>
    <mergeCell ref="C167:C169"/>
    <mergeCell ref="D167:P167"/>
    <mergeCell ref="D168:D169"/>
    <mergeCell ref="E168:E169"/>
    <mergeCell ref="F168:F169"/>
    <mergeCell ref="G168:G169"/>
    <mergeCell ref="H168:J168"/>
    <mergeCell ref="K168:P168"/>
    <mergeCell ref="B167:B169"/>
    <mergeCell ref="B198:W198"/>
    <mergeCell ref="B202:B204"/>
    <mergeCell ref="C202:C204"/>
    <mergeCell ref="D202:D204"/>
    <mergeCell ref="E202:E204"/>
    <mergeCell ref="F202:F204"/>
    <mergeCell ref="G202:G204"/>
    <mergeCell ref="H202:H204"/>
    <mergeCell ref="B175:W175"/>
    <mergeCell ref="C178:C180"/>
    <mergeCell ref="D178:P178"/>
    <mergeCell ref="D179:D180"/>
    <mergeCell ref="E179:E180"/>
    <mergeCell ref="F179:F180"/>
    <mergeCell ref="G179:G180"/>
    <mergeCell ref="H179:J179"/>
    <mergeCell ref="K179:P179"/>
    <mergeCell ref="B178:B180"/>
    <mergeCell ref="N226:R226"/>
    <mergeCell ref="N227:R227"/>
    <mergeCell ref="N228:R228"/>
    <mergeCell ref="N229:R229"/>
    <mergeCell ref="N230:R230"/>
    <mergeCell ref="N231:R231"/>
    <mergeCell ref="N220:R220"/>
    <mergeCell ref="N221:R221"/>
    <mergeCell ref="N222:R222"/>
    <mergeCell ref="N223:R223"/>
    <mergeCell ref="N224:R224"/>
    <mergeCell ref="N225:R225"/>
    <mergeCell ref="B244:L244"/>
    <mergeCell ref="M244:N244"/>
    <mergeCell ref="S244:T244"/>
    <mergeCell ref="B245:L245"/>
    <mergeCell ref="B246:L246"/>
    <mergeCell ref="B247:L247"/>
    <mergeCell ref="N232:R232"/>
    <mergeCell ref="J235:N235"/>
    <mergeCell ref="J237:N237"/>
    <mergeCell ref="J238:N238"/>
    <mergeCell ref="J240:N240"/>
    <mergeCell ref="B243:W243"/>
    <mergeCell ref="B254:L254"/>
    <mergeCell ref="B255:L255"/>
    <mergeCell ref="B256:L256"/>
    <mergeCell ref="B257:L257"/>
    <mergeCell ref="B258:L258"/>
    <mergeCell ref="B259:L259"/>
    <mergeCell ref="B248:L248"/>
    <mergeCell ref="B249:L249"/>
    <mergeCell ref="B250:L250"/>
    <mergeCell ref="B251:L251"/>
    <mergeCell ref="B252:L252"/>
    <mergeCell ref="B253:L253"/>
    <mergeCell ref="B268:L268"/>
    <mergeCell ref="B269:L269"/>
    <mergeCell ref="B270:L270"/>
    <mergeCell ref="B271:L271"/>
    <mergeCell ref="B272:L272"/>
    <mergeCell ref="B274:L274"/>
    <mergeCell ref="B260:L260"/>
    <mergeCell ref="B262:L262"/>
    <mergeCell ref="B263:L263"/>
    <mergeCell ref="B265:L265"/>
    <mergeCell ref="B266:C266"/>
    <mergeCell ref="B267:L267"/>
    <mergeCell ref="B283:L283"/>
    <mergeCell ref="B284:L284"/>
    <mergeCell ref="B286:L286"/>
    <mergeCell ref="B287:L287"/>
    <mergeCell ref="B288:L288"/>
    <mergeCell ref="B289:L289"/>
    <mergeCell ref="B275:L275"/>
    <mergeCell ref="B276:L276"/>
    <mergeCell ref="B278:L278"/>
    <mergeCell ref="B279:L279"/>
    <mergeCell ref="B280:L280"/>
    <mergeCell ref="B282:L282"/>
    <mergeCell ref="B277:L277"/>
    <mergeCell ref="B296:L296"/>
    <mergeCell ref="B297:L297"/>
    <mergeCell ref="B298:L298"/>
    <mergeCell ref="B300:L300"/>
    <mergeCell ref="B301:L301"/>
    <mergeCell ref="B302:L302"/>
    <mergeCell ref="B290:L290"/>
    <mergeCell ref="B291:L291"/>
    <mergeCell ref="B292:L292"/>
    <mergeCell ref="B293:L293"/>
    <mergeCell ref="B294:L294"/>
    <mergeCell ref="B295:L295"/>
    <mergeCell ref="B314:L314"/>
    <mergeCell ref="B519:L519"/>
    <mergeCell ref="B309:L309"/>
    <mergeCell ref="B310:L310"/>
    <mergeCell ref="B311:L311"/>
    <mergeCell ref="B312:L312"/>
    <mergeCell ref="B303:L303"/>
    <mergeCell ref="B304:L304"/>
    <mergeCell ref="B305:L305"/>
    <mergeCell ref="B306:L306"/>
    <mergeCell ref="B307:L307"/>
    <mergeCell ref="B308:L308"/>
    <mergeCell ref="M523:N523"/>
    <mergeCell ref="O523:T523"/>
    <mergeCell ref="M519:N519"/>
    <mergeCell ref="O519:T519"/>
    <mergeCell ref="B520:L520"/>
    <mergeCell ref="M520:N520"/>
    <mergeCell ref="O520:T520"/>
    <mergeCell ref="B521:L521"/>
    <mergeCell ref="M521:N521"/>
    <mergeCell ref="O521:T521"/>
    <mergeCell ref="B528:L528"/>
    <mergeCell ref="M528:N528"/>
    <mergeCell ref="O528:T528"/>
    <mergeCell ref="B16:B18"/>
    <mergeCell ref="B69:B71"/>
    <mergeCell ref="B91:B93"/>
    <mergeCell ref="D16:D18"/>
    <mergeCell ref="B124:B126"/>
    <mergeCell ref="B526:L526"/>
    <mergeCell ref="M526:N526"/>
    <mergeCell ref="O526:T526"/>
    <mergeCell ref="B527:L527"/>
    <mergeCell ref="M527:N527"/>
    <mergeCell ref="O527:T527"/>
    <mergeCell ref="B524:L524"/>
    <mergeCell ref="M524:N524"/>
    <mergeCell ref="O524:T524"/>
    <mergeCell ref="B525:L525"/>
    <mergeCell ref="M525:N525"/>
    <mergeCell ref="O525:T525"/>
    <mergeCell ref="B522:L522"/>
    <mergeCell ref="M522:N522"/>
    <mergeCell ref="O522:T522"/>
    <mergeCell ref="B523:L523"/>
  </mergeCells>
  <hyperlinks>
    <hyperlink ref="C4" r:id="rId1"/>
  </hyperlinks>
  <printOptions horizontalCentered="1"/>
  <pageMargins left="0.98425196850393704" right="0.39370078740157483" top="0.59055118110236227" bottom="0.59055118110236227" header="0.51181102362204722" footer="0.31496062992125984"/>
  <pageSetup paperSize="9" scale="31" fitToHeight="15" orientation="landscape" r:id="rId2"/>
  <headerFooter alignWithMargins="0">
    <oddFooter>&amp;L&amp;"Times New Roman Cyr,обычный"&amp;8Дата &amp;D  Файл &amp;F&amp;R&amp;"Times New Roman Cyr,обычный"&amp;8Лист &amp;A   Стр.№&amp;P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6"/>
  <sheetViews>
    <sheetView showGridLines="0" zoomScaleNormal="100" workbookViewId="0">
      <selection activeCell="B11" sqref="B11"/>
    </sheetView>
  </sheetViews>
  <sheetFormatPr defaultColWidth="0" defaultRowHeight="12.75"/>
  <cols>
    <col min="1" max="1" width="4" style="43" customWidth="1"/>
    <col min="2" max="2" width="22.85546875" style="43" customWidth="1"/>
    <col min="3" max="3" width="32.140625" style="43" customWidth="1"/>
    <col min="4" max="4" width="12" style="43" customWidth="1"/>
    <col min="5" max="5" width="11.85546875" style="43" customWidth="1"/>
    <col min="6" max="6" width="16.140625" style="43" customWidth="1"/>
    <col min="7" max="7" width="14" style="43" hidden="1" customWidth="1"/>
    <col min="8" max="9" width="14" style="43" customWidth="1"/>
    <col min="10" max="10" width="32.28515625" style="43" customWidth="1"/>
    <col min="11" max="11" width="8.85546875" style="43" hidden="1" customWidth="1"/>
    <col min="12" max="13" width="9.140625" style="43" hidden="1" customWidth="1"/>
    <col min="14" max="14" width="9.7109375" style="43" hidden="1" customWidth="1"/>
    <col min="15" max="27" width="9.140625" style="43" hidden="1" customWidth="1"/>
    <col min="28" max="28" width="10.85546875" style="43" hidden="1" customWidth="1"/>
    <col min="29" max="29" width="0" style="43" hidden="1" customWidth="1"/>
    <col min="30" max="32" width="9.140625" style="43" hidden="1" customWidth="1"/>
    <col min="33" max="33" width="10.85546875" style="43" hidden="1" customWidth="1"/>
    <col min="34" max="16384" width="0" style="43" hidden="1"/>
  </cols>
  <sheetData>
    <row r="1" spans="1:29" s="4" customFormat="1" ht="6" customHeight="1">
      <c r="A1" s="1" t="str">
        <f>ADDRESS(ROW(B7),COLUMN(B7),4,1)</f>
        <v>B7</v>
      </c>
      <c r="B1" s="3"/>
      <c r="L1" s="152">
        <f>ROW(B6)</f>
        <v>6</v>
      </c>
      <c r="M1" s="152" t="e">
        <f>ROW(#REF!)</f>
        <v>#REF!</v>
      </c>
      <c r="N1" s="153"/>
      <c r="O1" s="153"/>
      <c r="P1" s="153"/>
      <c r="Y1" s="4">
        <f>COLUMN(B7)</f>
        <v>2</v>
      </c>
      <c r="Z1" s="4">
        <f>COLUMN(G7)</f>
        <v>7</v>
      </c>
      <c r="AA1" s="5">
        <f>ROW(B7)</f>
        <v>7</v>
      </c>
      <c r="AB1" s="5" t="e">
        <f>ROW(#REF!)</f>
        <v>#REF!</v>
      </c>
    </row>
    <row r="2" spans="1:29" s="4" customFormat="1" ht="6.75" customHeight="1">
      <c r="B2" s="6"/>
      <c r="C2" s="6"/>
      <c r="D2" s="6"/>
      <c r="E2" s="6"/>
      <c r="L2" s="152">
        <f>COLUMN(B5)</f>
        <v>2</v>
      </c>
      <c r="M2" s="152">
        <f>COLUMN(G6)</f>
        <v>7</v>
      </c>
      <c r="Z2" s="5">
        <f>COLUMN(B:B)</f>
        <v>2</v>
      </c>
      <c r="AA2" s="5">
        <f>COLUMN(J1)</f>
        <v>10</v>
      </c>
      <c r="AB2" s="5" t="e">
        <f>ROW(#REF!)</f>
        <v>#REF!</v>
      </c>
      <c r="AC2" s="5" t="e">
        <f>ROW(#REF!)</f>
        <v>#REF!</v>
      </c>
    </row>
    <row r="3" spans="1:29" s="4" customFormat="1" ht="4.5" customHeight="1">
      <c r="B3" s="6"/>
      <c r="C3" s="6"/>
      <c r="D3" s="6"/>
      <c r="E3" s="6"/>
      <c r="AA3" s="5"/>
      <c r="AB3" s="5"/>
      <c r="AC3" s="5"/>
    </row>
    <row r="4" spans="1:29" s="4" customFormat="1" ht="13.5" customHeight="1">
      <c r="B4" s="151" t="s">
        <v>211</v>
      </c>
      <c r="C4" s="150"/>
      <c r="D4" s="150"/>
      <c r="E4" s="150"/>
      <c r="F4" s="150"/>
      <c r="G4" s="149"/>
      <c r="H4" s="149"/>
      <c r="I4" s="149"/>
    </row>
    <row r="5" spans="1:29" s="4" customFormat="1" ht="85.5" customHeight="1">
      <c r="A5" s="148" t="s">
        <v>210</v>
      </c>
      <c r="B5" s="148" t="s">
        <v>209</v>
      </c>
      <c r="C5" s="148" t="s">
        <v>208</v>
      </c>
      <c r="D5" s="143" t="s">
        <v>207</v>
      </c>
      <c r="E5" s="148" t="s">
        <v>206</v>
      </c>
      <c r="F5" s="148" t="s">
        <v>205</v>
      </c>
      <c r="G5" s="148" t="s">
        <v>204</v>
      </c>
      <c r="H5" s="143" t="s">
        <v>203</v>
      </c>
      <c r="I5" s="143" t="s">
        <v>2577</v>
      </c>
      <c r="J5" s="147"/>
    </row>
    <row r="6" spans="1:29" s="144" customFormat="1" ht="11.25">
      <c r="A6" s="146">
        <v>1</v>
      </c>
      <c r="B6" s="146">
        <f>A6+1</f>
        <v>2</v>
      </c>
      <c r="C6" s="146">
        <f>B6+1</f>
        <v>3</v>
      </c>
      <c r="D6" s="146">
        <f>C6+1</f>
        <v>4</v>
      </c>
      <c r="E6" s="146">
        <v>5</v>
      </c>
      <c r="F6" s="146">
        <v>6</v>
      </c>
      <c r="G6" s="146">
        <f>F6+1</f>
        <v>7</v>
      </c>
      <c r="H6" s="146">
        <v>7</v>
      </c>
      <c r="I6" s="146">
        <v>8</v>
      </c>
      <c r="J6" s="145"/>
    </row>
    <row r="7" spans="1:29" s="4" customFormat="1">
      <c r="A7" s="143">
        <v>1</v>
      </c>
      <c r="B7" s="142" t="s">
        <v>2605</v>
      </c>
      <c r="C7" s="142" t="s">
        <v>22</v>
      </c>
      <c r="D7" s="142">
        <v>36</v>
      </c>
      <c r="E7" s="142">
        <v>1</v>
      </c>
      <c r="F7" s="142" t="s">
        <v>2617</v>
      </c>
      <c r="G7" s="142"/>
      <c r="H7" s="142" t="s">
        <v>2604</v>
      </c>
      <c r="I7" s="334">
        <v>278250</v>
      </c>
      <c r="J7" s="141"/>
      <c r="R7" s="58" t="b">
        <f t="shared" ref="R7:R16" si="0">ISBLANK(B7)</f>
        <v>0</v>
      </c>
    </row>
    <row r="8" spans="1:29" s="4" customFormat="1" ht="25.5">
      <c r="A8" s="143">
        <f t="shared" ref="A8:A16" si="1">A7+1</f>
        <v>2</v>
      </c>
      <c r="B8" s="142" t="s">
        <v>2606</v>
      </c>
      <c r="C8" s="142" t="s">
        <v>2612</v>
      </c>
      <c r="D8" s="142">
        <v>6</v>
      </c>
      <c r="E8" s="142">
        <v>1</v>
      </c>
      <c r="F8" s="142" t="s">
        <v>2618</v>
      </c>
      <c r="G8" s="142"/>
      <c r="H8" s="142" t="s">
        <v>2604</v>
      </c>
      <c r="I8" s="620">
        <v>888442.5</v>
      </c>
      <c r="J8" s="141"/>
      <c r="R8" s="58" t="b">
        <f t="shared" si="0"/>
        <v>0</v>
      </c>
    </row>
    <row r="9" spans="1:29" s="4" customFormat="1" ht="25.5">
      <c r="A9" s="143">
        <f t="shared" si="1"/>
        <v>3</v>
      </c>
      <c r="B9" s="142" t="s">
        <v>2607</v>
      </c>
      <c r="C9" s="142" t="s">
        <v>2612</v>
      </c>
      <c r="D9" s="142">
        <v>31</v>
      </c>
      <c r="E9" s="142">
        <v>1</v>
      </c>
      <c r="F9" s="142" t="s">
        <v>2618</v>
      </c>
      <c r="G9" s="142"/>
      <c r="H9" s="142" t="s">
        <v>2604</v>
      </c>
      <c r="I9" s="621"/>
      <c r="J9" s="141"/>
      <c r="R9" s="58" t="b">
        <f t="shared" si="0"/>
        <v>0</v>
      </c>
    </row>
    <row r="10" spans="1:29" s="4" customFormat="1">
      <c r="A10" s="143">
        <f t="shared" si="1"/>
        <v>4</v>
      </c>
      <c r="B10" s="142" t="s">
        <v>2608</v>
      </c>
      <c r="C10" s="142" t="s">
        <v>2613</v>
      </c>
      <c r="D10" s="142">
        <v>18</v>
      </c>
      <c r="E10" s="142">
        <v>0</v>
      </c>
      <c r="F10" s="142" t="s">
        <v>2619</v>
      </c>
      <c r="G10" s="142"/>
      <c r="H10" s="142" t="s">
        <v>2604</v>
      </c>
      <c r="I10" s="334">
        <f>25774.1+50939.77</f>
        <v>76713.87</v>
      </c>
      <c r="J10" s="141"/>
      <c r="R10" s="58" t="b">
        <f t="shared" si="0"/>
        <v>0</v>
      </c>
    </row>
    <row r="11" spans="1:29" s="4" customFormat="1" ht="25.5">
      <c r="A11" s="143">
        <f t="shared" si="1"/>
        <v>5</v>
      </c>
      <c r="B11" s="142" t="s">
        <v>2609</v>
      </c>
      <c r="C11" s="142" t="s">
        <v>2614</v>
      </c>
      <c r="D11" s="142">
        <v>112</v>
      </c>
      <c r="E11" s="142">
        <v>0</v>
      </c>
      <c r="F11" s="142" t="s">
        <v>2620</v>
      </c>
      <c r="G11" s="142"/>
      <c r="H11" s="142" t="s">
        <v>2604</v>
      </c>
      <c r="I11" s="334">
        <v>0</v>
      </c>
      <c r="J11" s="141"/>
      <c r="R11" s="58" t="b">
        <f>ISBLANK(#REF!)</f>
        <v>0</v>
      </c>
    </row>
    <row r="12" spans="1:29" s="4" customFormat="1" ht="25.5">
      <c r="A12" s="143">
        <f>A11+1</f>
        <v>6</v>
      </c>
      <c r="B12" s="142" t="s">
        <v>2610</v>
      </c>
      <c r="C12" s="142" t="s">
        <v>2615</v>
      </c>
      <c r="D12" s="142">
        <v>60</v>
      </c>
      <c r="E12" s="142">
        <v>0</v>
      </c>
      <c r="F12" s="142" t="s">
        <v>2621</v>
      </c>
      <c r="G12" s="142"/>
      <c r="H12" s="142" t="s">
        <v>2604</v>
      </c>
      <c r="I12" s="334">
        <v>39606</v>
      </c>
      <c r="J12" s="141"/>
      <c r="R12" s="58" t="b">
        <f>ISBLANK(B11)</f>
        <v>0</v>
      </c>
    </row>
    <row r="13" spans="1:29" s="4" customFormat="1" ht="63.75">
      <c r="A13" s="143">
        <f t="shared" si="1"/>
        <v>7</v>
      </c>
      <c r="B13" s="142" t="s">
        <v>2611</v>
      </c>
      <c r="C13" s="142" t="s">
        <v>2616</v>
      </c>
      <c r="D13" s="142">
        <v>20</v>
      </c>
      <c r="E13" s="142">
        <v>1</v>
      </c>
      <c r="F13" s="142" t="s">
        <v>2622</v>
      </c>
      <c r="G13" s="142"/>
      <c r="H13" s="142" t="s">
        <v>2604</v>
      </c>
      <c r="I13" s="334">
        <v>567800</v>
      </c>
      <c r="J13" s="141"/>
      <c r="R13" s="58" t="b">
        <f>ISBLANK(B12)</f>
        <v>0</v>
      </c>
    </row>
    <row r="14" spans="1:29" s="4" customFormat="1" hidden="1">
      <c r="A14" s="143">
        <f t="shared" si="1"/>
        <v>8</v>
      </c>
      <c r="C14" s="142"/>
      <c r="D14" s="142"/>
      <c r="E14" s="142"/>
      <c r="F14" s="142"/>
      <c r="G14" s="142"/>
      <c r="H14" s="142"/>
      <c r="I14" s="142"/>
      <c r="J14" s="141"/>
      <c r="R14" s="58" t="b">
        <f>ISBLANK(B13)</f>
        <v>0</v>
      </c>
    </row>
    <row r="15" spans="1:29" s="4" customFormat="1" hidden="1">
      <c r="A15" s="143">
        <f t="shared" si="1"/>
        <v>9</v>
      </c>
      <c r="B15" s="142"/>
      <c r="C15" s="142"/>
      <c r="D15" s="142"/>
      <c r="E15" s="142"/>
      <c r="F15" s="142"/>
      <c r="G15" s="142"/>
      <c r="H15" s="142"/>
      <c r="I15" s="142"/>
      <c r="J15" s="141"/>
      <c r="R15" s="58" t="b">
        <f t="shared" si="0"/>
        <v>1</v>
      </c>
    </row>
    <row r="16" spans="1:29" s="4" customFormat="1" hidden="1">
      <c r="A16" s="143">
        <f t="shared" si="1"/>
        <v>10</v>
      </c>
      <c r="B16" s="142"/>
      <c r="C16" s="142"/>
      <c r="D16" s="142"/>
      <c r="E16" s="142"/>
      <c r="F16" s="142"/>
      <c r="G16" s="142"/>
      <c r="H16" s="142"/>
      <c r="I16" s="142"/>
      <c r="J16" s="141"/>
      <c r="R16" s="58" t="b">
        <f t="shared" si="0"/>
        <v>1</v>
      </c>
    </row>
  </sheetData>
  <mergeCells count="1">
    <mergeCell ref="I8:I9"/>
  </mergeCells>
  <printOptions horizontalCentered="1"/>
  <pageMargins left="0.98425196850393704" right="0.39370078740157483" top="0.59055118110236227" bottom="0.59055118110236227" header="0.51181102362204722" footer="0.31496062992125984"/>
  <pageSetup paperSize="9" scale="84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S639"/>
  <sheetViews>
    <sheetView zoomScaleNormal="100" workbookViewId="0">
      <selection sqref="A1:J641"/>
    </sheetView>
  </sheetViews>
  <sheetFormatPr defaultRowHeight="15"/>
  <cols>
    <col min="1" max="1" width="9.140625" style="155"/>
    <col min="2" max="2" width="46.42578125" style="154" customWidth="1"/>
    <col min="3" max="3" width="21" style="154" customWidth="1"/>
    <col min="4" max="4" width="24.7109375" style="154" customWidth="1"/>
    <col min="5" max="5" width="26.42578125" style="154" customWidth="1"/>
    <col min="6" max="6" width="19.28515625" style="155" customWidth="1"/>
    <col min="7" max="7" width="18.140625" style="155" customWidth="1"/>
    <col min="8" max="8" width="23.42578125" style="154" customWidth="1"/>
    <col min="9" max="9" width="50.5703125" style="154" customWidth="1"/>
    <col min="10" max="10" width="45.28515625" style="154" customWidth="1"/>
    <col min="11" max="11" width="24" style="154" customWidth="1"/>
    <col min="12" max="12" width="35.28515625" style="154" customWidth="1"/>
    <col min="13" max="13" width="37" style="154" customWidth="1"/>
    <col min="14" max="14" width="18.42578125" style="154" customWidth="1"/>
    <col min="15" max="15" width="23.5703125" style="154" customWidth="1"/>
    <col min="16" max="16" width="21.5703125" style="154" customWidth="1"/>
    <col min="17" max="18" width="18.28515625" style="154" customWidth="1"/>
    <col min="19" max="19" width="21.5703125" style="154" customWidth="1"/>
    <col min="20" max="16384" width="9.140625" style="154"/>
  </cols>
  <sheetData>
    <row r="1" spans="1:19" ht="15.75" customHeight="1">
      <c r="A1" s="328" t="s">
        <v>2579</v>
      </c>
    </row>
    <row r="2" spans="1:19" ht="71.25" customHeight="1">
      <c r="A2" s="158" t="s">
        <v>216</v>
      </c>
      <c r="B2" s="158" t="s">
        <v>2578</v>
      </c>
      <c r="C2" s="158" t="s">
        <v>217</v>
      </c>
      <c r="D2" s="158" t="s">
        <v>218</v>
      </c>
      <c r="E2" s="158" t="s">
        <v>219</v>
      </c>
      <c r="F2" s="158" t="s">
        <v>220</v>
      </c>
      <c r="G2" s="158" t="s">
        <v>221</v>
      </c>
      <c r="H2" s="156" t="s">
        <v>222</v>
      </c>
      <c r="I2" s="158" t="s">
        <v>223</v>
      </c>
      <c r="J2" s="158" t="s">
        <v>224</v>
      </c>
      <c r="K2" s="158" t="s">
        <v>225</v>
      </c>
      <c r="L2" s="158" t="s">
        <v>226</v>
      </c>
      <c r="M2" s="158" t="s">
        <v>227</v>
      </c>
      <c r="N2" s="158" t="s">
        <v>228</v>
      </c>
      <c r="O2" s="158" t="s">
        <v>229</v>
      </c>
      <c r="P2" s="158" t="s">
        <v>29</v>
      </c>
      <c r="Q2" s="158" t="s">
        <v>230</v>
      </c>
      <c r="R2" s="158" t="s">
        <v>231</v>
      </c>
      <c r="S2" s="158" t="s">
        <v>232</v>
      </c>
    </row>
    <row r="3" spans="1:19" hidden="1">
      <c r="A3" s="159">
        <v>1</v>
      </c>
      <c r="B3" s="160" t="s">
        <v>233</v>
      </c>
      <c r="C3" s="160" t="s">
        <v>234</v>
      </c>
      <c r="D3" s="160" t="s">
        <v>235</v>
      </c>
      <c r="E3" s="160" t="s">
        <v>236</v>
      </c>
      <c r="F3" s="159">
        <v>418</v>
      </c>
      <c r="G3" s="159">
        <v>111</v>
      </c>
      <c r="H3" s="157"/>
      <c r="I3" s="160" t="s">
        <v>237</v>
      </c>
      <c r="J3" s="160" t="s">
        <v>238</v>
      </c>
      <c r="K3" s="160" t="s">
        <v>239</v>
      </c>
      <c r="L3" s="160" t="s">
        <v>240</v>
      </c>
      <c r="M3" s="160" t="s">
        <v>241</v>
      </c>
      <c r="N3" s="160" t="s">
        <v>242</v>
      </c>
      <c r="O3" s="160" t="s">
        <v>243</v>
      </c>
      <c r="P3" s="160" t="s">
        <v>244</v>
      </c>
      <c r="Q3" s="160"/>
      <c r="R3" s="160"/>
      <c r="S3" s="160" t="s">
        <v>245</v>
      </c>
    </row>
    <row r="4" spans="1:19" hidden="1">
      <c r="A4" s="159">
        <v>2</v>
      </c>
      <c r="B4" s="160" t="s">
        <v>246</v>
      </c>
      <c r="C4" s="160" t="s">
        <v>234</v>
      </c>
      <c r="D4" s="160" t="s">
        <v>247</v>
      </c>
      <c r="E4" s="160" t="s">
        <v>248</v>
      </c>
      <c r="F4" s="159">
        <v>18</v>
      </c>
      <c r="G4" s="159">
        <v>2</v>
      </c>
      <c r="H4" s="157"/>
      <c r="I4" s="160" t="s">
        <v>249</v>
      </c>
      <c r="J4" s="160" t="s">
        <v>238</v>
      </c>
      <c r="K4" s="160" t="s">
        <v>239</v>
      </c>
      <c r="L4" s="160" t="s">
        <v>240</v>
      </c>
      <c r="M4" s="160" t="s">
        <v>248</v>
      </c>
      <c r="N4" s="160" t="s">
        <v>250</v>
      </c>
      <c r="O4" s="160" t="s">
        <v>243</v>
      </c>
      <c r="P4" s="160" t="s">
        <v>244</v>
      </c>
      <c r="Q4" s="160"/>
      <c r="R4" s="160"/>
      <c r="S4" s="160" t="s">
        <v>245</v>
      </c>
    </row>
    <row r="5" spans="1:19" hidden="1">
      <c r="A5" s="159">
        <v>3</v>
      </c>
      <c r="B5" s="160" t="s">
        <v>251</v>
      </c>
      <c r="C5" s="160" t="s">
        <v>234</v>
      </c>
      <c r="D5" s="160" t="s">
        <v>235</v>
      </c>
      <c r="E5" s="160" t="s">
        <v>252</v>
      </c>
      <c r="F5" s="159">
        <v>613</v>
      </c>
      <c r="G5" s="159">
        <v>207</v>
      </c>
      <c r="H5" s="157"/>
      <c r="I5" s="160" t="s">
        <v>253</v>
      </c>
      <c r="J5" s="160" t="s">
        <v>254</v>
      </c>
      <c r="K5" s="160" t="s">
        <v>56</v>
      </c>
      <c r="L5" s="160" t="s">
        <v>240</v>
      </c>
      <c r="M5" s="160" t="s">
        <v>252</v>
      </c>
      <c r="N5" s="160" t="s">
        <v>255</v>
      </c>
      <c r="O5" s="160" t="s">
        <v>256</v>
      </c>
      <c r="P5" s="160" t="s">
        <v>244</v>
      </c>
      <c r="Q5" s="160"/>
      <c r="R5" s="160">
        <v>2</v>
      </c>
      <c r="S5" s="160" t="s">
        <v>257</v>
      </c>
    </row>
    <row r="6" spans="1:19" hidden="1">
      <c r="A6" s="159">
        <v>4</v>
      </c>
      <c r="B6" s="160" t="s">
        <v>258</v>
      </c>
      <c r="C6" s="160" t="s">
        <v>234</v>
      </c>
      <c r="D6" s="160" t="s">
        <v>259</v>
      </c>
      <c r="E6" s="160" t="s">
        <v>260</v>
      </c>
      <c r="F6" s="159">
        <v>477</v>
      </c>
      <c r="G6" s="159">
        <v>45</v>
      </c>
      <c r="H6" s="157"/>
      <c r="I6" s="160" t="s">
        <v>261</v>
      </c>
      <c r="J6" s="160" t="s">
        <v>238</v>
      </c>
      <c r="K6" s="160" t="s">
        <v>239</v>
      </c>
      <c r="L6" s="160" t="s">
        <v>240</v>
      </c>
      <c r="M6" s="160" t="s">
        <v>262</v>
      </c>
      <c r="N6" s="160" t="s">
        <v>263</v>
      </c>
      <c r="O6" s="160" t="s">
        <v>243</v>
      </c>
      <c r="P6" s="160" t="s">
        <v>244</v>
      </c>
      <c r="Q6" s="160"/>
      <c r="R6" s="160"/>
      <c r="S6" s="160" t="s">
        <v>245</v>
      </c>
    </row>
    <row r="7" spans="1:19" hidden="1">
      <c r="A7" s="159">
        <v>5</v>
      </c>
      <c r="B7" s="160" t="s">
        <v>264</v>
      </c>
      <c r="C7" s="160" t="s">
        <v>234</v>
      </c>
      <c r="D7" s="160" t="s">
        <v>259</v>
      </c>
      <c r="E7" s="160" t="s">
        <v>265</v>
      </c>
      <c r="F7" s="159">
        <v>965</v>
      </c>
      <c r="G7" s="159">
        <v>176</v>
      </c>
      <c r="H7" s="157"/>
      <c r="I7" s="160" t="s">
        <v>266</v>
      </c>
      <c r="J7" s="160" t="s">
        <v>254</v>
      </c>
      <c r="K7" s="160" t="s">
        <v>56</v>
      </c>
      <c r="L7" s="160" t="s">
        <v>240</v>
      </c>
      <c r="M7" s="160" t="s">
        <v>262</v>
      </c>
      <c r="N7" s="160" t="s">
        <v>267</v>
      </c>
      <c r="O7" s="160" t="s">
        <v>268</v>
      </c>
      <c r="P7" s="160" t="s">
        <v>269</v>
      </c>
      <c r="Q7" s="160">
        <v>2</v>
      </c>
      <c r="R7" s="160">
        <v>2</v>
      </c>
      <c r="S7" s="160" t="s">
        <v>245</v>
      </c>
    </row>
    <row r="8" spans="1:19" hidden="1">
      <c r="A8" s="159">
        <v>6</v>
      </c>
      <c r="B8" s="160" t="s">
        <v>270</v>
      </c>
      <c r="C8" s="160" t="s">
        <v>234</v>
      </c>
      <c r="D8" s="160" t="s">
        <v>271</v>
      </c>
      <c r="E8" s="160" t="s">
        <v>272</v>
      </c>
      <c r="F8" s="159">
        <v>231</v>
      </c>
      <c r="G8" s="159">
        <v>62</v>
      </c>
      <c r="H8" s="157"/>
      <c r="I8" s="160" t="s">
        <v>273</v>
      </c>
      <c r="J8" s="160" t="s">
        <v>238</v>
      </c>
      <c r="K8" s="160" t="s">
        <v>239</v>
      </c>
      <c r="L8" s="160" t="s">
        <v>240</v>
      </c>
      <c r="M8" s="160" t="s">
        <v>274</v>
      </c>
      <c r="N8" s="160" t="s">
        <v>275</v>
      </c>
      <c r="O8" s="160" t="s">
        <v>243</v>
      </c>
      <c r="P8" s="160" t="s">
        <v>244</v>
      </c>
      <c r="Q8" s="160"/>
      <c r="R8" s="160"/>
      <c r="S8" s="160" t="s">
        <v>245</v>
      </c>
    </row>
    <row r="9" spans="1:19" hidden="1">
      <c r="A9" s="159">
        <v>7</v>
      </c>
      <c r="B9" s="160" t="s">
        <v>276</v>
      </c>
      <c r="C9" s="160" t="s">
        <v>234</v>
      </c>
      <c r="D9" s="160" t="s">
        <v>277</v>
      </c>
      <c r="E9" s="160" t="s">
        <v>278</v>
      </c>
      <c r="F9" s="159">
        <v>110</v>
      </c>
      <c r="G9" s="159">
        <v>6</v>
      </c>
      <c r="H9" s="157"/>
      <c r="I9" s="160" t="s">
        <v>279</v>
      </c>
      <c r="J9" s="160" t="s">
        <v>238</v>
      </c>
      <c r="K9" s="160" t="s">
        <v>239</v>
      </c>
      <c r="L9" s="160" t="s">
        <v>240</v>
      </c>
      <c r="M9" s="160" t="s">
        <v>280</v>
      </c>
      <c r="N9" s="160" t="s">
        <v>281</v>
      </c>
      <c r="O9" s="160" t="s">
        <v>243</v>
      </c>
      <c r="P9" s="160" t="s">
        <v>244</v>
      </c>
      <c r="Q9" s="160"/>
      <c r="R9" s="160"/>
      <c r="S9" s="160" t="s">
        <v>245</v>
      </c>
    </row>
    <row r="10" spans="1:19" hidden="1">
      <c r="A10" s="159">
        <v>8</v>
      </c>
      <c r="B10" s="160" t="s">
        <v>282</v>
      </c>
      <c r="C10" s="160" t="s">
        <v>234</v>
      </c>
      <c r="D10" s="160" t="s">
        <v>283</v>
      </c>
      <c r="E10" s="160" t="s">
        <v>284</v>
      </c>
      <c r="F10" s="159">
        <v>82</v>
      </c>
      <c r="G10" s="159">
        <v>17</v>
      </c>
      <c r="H10" s="157"/>
      <c r="I10" s="160" t="s">
        <v>285</v>
      </c>
      <c r="J10" s="160" t="s">
        <v>238</v>
      </c>
      <c r="K10" s="160" t="s">
        <v>239</v>
      </c>
      <c r="L10" s="160" t="s">
        <v>240</v>
      </c>
      <c r="M10" s="160" t="s">
        <v>284</v>
      </c>
      <c r="N10" s="160" t="s">
        <v>244</v>
      </c>
      <c r="O10" s="160" t="s">
        <v>243</v>
      </c>
      <c r="P10" s="160" t="s">
        <v>244</v>
      </c>
      <c r="Q10" s="160"/>
      <c r="R10" s="160"/>
      <c r="S10" s="160" t="s">
        <v>245</v>
      </c>
    </row>
    <row r="11" spans="1:19" hidden="1">
      <c r="A11" s="159">
        <v>9</v>
      </c>
      <c r="B11" s="160" t="s">
        <v>286</v>
      </c>
      <c r="C11" s="160" t="s">
        <v>234</v>
      </c>
      <c r="D11" s="160" t="s">
        <v>287</v>
      </c>
      <c r="E11" s="160" t="s">
        <v>288</v>
      </c>
      <c r="F11" s="159">
        <v>603961</v>
      </c>
      <c r="G11" s="159">
        <v>104986</v>
      </c>
      <c r="H11" s="157"/>
      <c r="I11" s="160" t="s">
        <v>289</v>
      </c>
      <c r="J11" s="160" t="s">
        <v>290</v>
      </c>
      <c r="K11" s="160" t="s">
        <v>291</v>
      </c>
      <c r="L11" s="160" t="s">
        <v>240</v>
      </c>
      <c r="M11" s="160" t="s">
        <v>292</v>
      </c>
      <c r="N11" s="160" t="s">
        <v>293</v>
      </c>
      <c r="O11" s="160" t="s">
        <v>256</v>
      </c>
      <c r="P11" s="160" t="s">
        <v>269</v>
      </c>
      <c r="Q11" s="160">
        <v>100</v>
      </c>
      <c r="R11" s="160">
        <v>5</v>
      </c>
      <c r="S11" s="160" t="s">
        <v>245</v>
      </c>
    </row>
    <row r="12" spans="1:19" hidden="1">
      <c r="A12" s="159">
        <v>10</v>
      </c>
      <c r="B12" s="160" t="s">
        <v>294</v>
      </c>
      <c r="C12" s="160" t="s">
        <v>234</v>
      </c>
      <c r="D12" s="160" t="s">
        <v>295</v>
      </c>
      <c r="E12" s="160" t="s">
        <v>296</v>
      </c>
      <c r="F12" s="159">
        <v>68</v>
      </c>
      <c r="G12" s="159">
        <v>18</v>
      </c>
      <c r="H12" s="157"/>
      <c r="I12" s="160" t="s">
        <v>297</v>
      </c>
      <c r="J12" s="160" t="s">
        <v>238</v>
      </c>
      <c r="K12" s="160" t="s">
        <v>239</v>
      </c>
      <c r="L12" s="160" t="s">
        <v>240</v>
      </c>
      <c r="M12" s="160" t="s">
        <v>262</v>
      </c>
      <c r="N12" s="160" t="s">
        <v>267</v>
      </c>
      <c r="O12" s="160" t="s">
        <v>243</v>
      </c>
      <c r="P12" s="160" t="s">
        <v>244</v>
      </c>
      <c r="Q12" s="160"/>
      <c r="R12" s="160"/>
      <c r="S12" s="160" t="s">
        <v>245</v>
      </c>
    </row>
    <row r="13" spans="1:19" hidden="1">
      <c r="A13" s="159">
        <v>11</v>
      </c>
      <c r="B13" s="160" t="s">
        <v>298</v>
      </c>
      <c r="C13" s="160" t="s">
        <v>234</v>
      </c>
      <c r="D13" s="160" t="s">
        <v>271</v>
      </c>
      <c r="E13" s="160" t="s">
        <v>299</v>
      </c>
      <c r="F13" s="159">
        <v>74</v>
      </c>
      <c r="G13" s="159">
        <v>7</v>
      </c>
      <c r="H13" s="157"/>
      <c r="I13" s="160" t="s">
        <v>300</v>
      </c>
      <c r="J13" s="160" t="s">
        <v>238</v>
      </c>
      <c r="K13" s="160" t="s">
        <v>239</v>
      </c>
      <c r="L13" s="160" t="s">
        <v>240</v>
      </c>
      <c r="M13" s="160" t="s">
        <v>299</v>
      </c>
      <c r="N13" s="160" t="s">
        <v>301</v>
      </c>
      <c r="O13" s="160" t="s">
        <v>243</v>
      </c>
      <c r="P13" s="160" t="s">
        <v>244</v>
      </c>
      <c r="Q13" s="160"/>
      <c r="R13" s="160"/>
      <c r="S13" s="160" t="s">
        <v>245</v>
      </c>
    </row>
    <row r="14" spans="1:19" hidden="1">
      <c r="A14" s="159">
        <v>12</v>
      </c>
      <c r="B14" s="160" t="s">
        <v>302</v>
      </c>
      <c r="C14" s="160" t="s">
        <v>234</v>
      </c>
      <c r="D14" s="160" t="s">
        <v>247</v>
      </c>
      <c r="E14" s="160" t="s">
        <v>303</v>
      </c>
      <c r="F14" s="159">
        <v>193341</v>
      </c>
      <c r="G14" s="159">
        <v>32279</v>
      </c>
      <c r="H14" s="157"/>
      <c r="I14" s="160" t="s">
        <v>304</v>
      </c>
      <c r="J14" s="160" t="s">
        <v>305</v>
      </c>
      <c r="K14" s="160" t="s">
        <v>306</v>
      </c>
      <c r="L14" s="160" t="s">
        <v>240</v>
      </c>
      <c r="M14" s="160" t="s">
        <v>307</v>
      </c>
      <c r="N14" s="160" t="s">
        <v>308</v>
      </c>
      <c r="O14" s="160" t="s">
        <v>243</v>
      </c>
      <c r="P14" s="160" t="s">
        <v>244</v>
      </c>
      <c r="Q14" s="160"/>
      <c r="R14" s="160"/>
      <c r="S14" s="160" t="s">
        <v>257</v>
      </c>
    </row>
    <row r="15" spans="1:19" hidden="1">
      <c r="A15" s="159">
        <v>13</v>
      </c>
      <c r="B15" s="160" t="s">
        <v>309</v>
      </c>
      <c r="C15" s="160" t="s">
        <v>234</v>
      </c>
      <c r="D15" s="160" t="s">
        <v>287</v>
      </c>
      <c r="E15" s="160" t="s">
        <v>288</v>
      </c>
      <c r="F15" s="159">
        <v>603961</v>
      </c>
      <c r="G15" s="159">
        <v>104986</v>
      </c>
      <c r="H15" s="157"/>
      <c r="I15" s="160" t="s">
        <v>310</v>
      </c>
      <c r="J15" s="160" t="s">
        <v>311</v>
      </c>
      <c r="K15" s="160" t="s">
        <v>56</v>
      </c>
      <c r="L15" s="160" t="s">
        <v>240</v>
      </c>
      <c r="M15" s="160" t="s">
        <v>312</v>
      </c>
      <c r="N15" s="160" t="s">
        <v>313</v>
      </c>
      <c r="O15" s="160" t="s">
        <v>256</v>
      </c>
      <c r="P15" s="160" t="s">
        <v>269</v>
      </c>
      <c r="Q15" s="160">
        <v>1</v>
      </c>
      <c r="R15" s="160">
        <v>1</v>
      </c>
      <c r="S15" s="160" t="s">
        <v>245</v>
      </c>
    </row>
    <row r="16" spans="1:19" hidden="1">
      <c r="A16" s="159">
        <v>14</v>
      </c>
      <c r="B16" s="160" t="s">
        <v>314</v>
      </c>
      <c r="C16" s="160" t="s">
        <v>234</v>
      </c>
      <c r="D16" s="160" t="s">
        <v>315</v>
      </c>
      <c r="E16" s="160" t="s">
        <v>316</v>
      </c>
      <c r="F16" s="159">
        <v>3353</v>
      </c>
      <c r="G16" s="159">
        <v>766</v>
      </c>
      <c r="H16" s="157"/>
      <c r="I16" s="160" t="s">
        <v>317</v>
      </c>
      <c r="J16" s="160" t="s">
        <v>305</v>
      </c>
      <c r="K16" s="160" t="s">
        <v>306</v>
      </c>
      <c r="L16" s="160" t="s">
        <v>318</v>
      </c>
      <c r="M16" s="160" t="s">
        <v>319</v>
      </c>
      <c r="N16" s="160" t="s">
        <v>320</v>
      </c>
      <c r="O16" s="160" t="s">
        <v>256</v>
      </c>
      <c r="P16" s="160" t="s">
        <v>244</v>
      </c>
      <c r="Q16" s="160">
        <v>10</v>
      </c>
      <c r="R16" s="160">
        <v>10</v>
      </c>
      <c r="S16" s="160" t="s">
        <v>321</v>
      </c>
    </row>
    <row r="17" spans="1:19" hidden="1">
      <c r="A17" s="159">
        <v>15</v>
      </c>
      <c r="B17" s="160" t="s">
        <v>322</v>
      </c>
      <c r="C17" s="160" t="s">
        <v>234</v>
      </c>
      <c r="D17" s="160" t="s">
        <v>323</v>
      </c>
      <c r="E17" s="160" t="s">
        <v>324</v>
      </c>
      <c r="F17" s="159">
        <v>483</v>
      </c>
      <c r="G17" s="159">
        <v>83</v>
      </c>
      <c r="H17" s="157"/>
      <c r="I17" s="160" t="s">
        <v>325</v>
      </c>
      <c r="J17" s="160" t="s">
        <v>238</v>
      </c>
      <c r="K17" s="160" t="s">
        <v>239</v>
      </c>
      <c r="L17" s="160" t="s">
        <v>240</v>
      </c>
      <c r="M17" s="160" t="s">
        <v>326</v>
      </c>
      <c r="N17" s="160" t="s">
        <v>327</v>
      </c>
      <c r="O17" s="160" t="s">
        <v>243</v>
      </c>
      <c r="P17" s="160" t="s">
        <v>244</v>
      </c>
      <c r="Q17" s="160"/>
      <c r="R17" s="160"/>
      <c r="S17" s="160" t="s">
        <v>245</v>
      </c>
    </row>
    <row r="18" spans="1:19" hidden="1">
      <c r="A18" s="159">
        <v>16</v>
      </c>
      <c r="B18" s="160" t="s">
        <v>328</v>
      </c>
      <c r="C18" s="160" t="s">
        <v>234</v>
      </c>
      <c r="D18" s="160" t="s">
        <v>271</v>
      </c>
      <c r="E18" s="160" t="s">
        <v>329</v>
      </c>
      <c r="F18" s="159">
        <v>27</v>
      </c>
      <c r="G18" s="159">
        <v>1</v>
      </c>
      <c r="H18" s="157"/>
      <c r="I18" s="160" t="s">
        <v>330</v>
      </c>
      <c r="J18" s="160" t="s">
        <v>238</v>
      </c>
      <c r="K18" s="160" t="s">
        <v>239</v>
      </c>
      <c r="L18" s="160" t="s">
        <v>240</v>
      </c>
      <c r="M18" s="160" t="s">
        <v>329</v>
      </c>
      <c r="N18" s="160" t="s">
        <v>301</v>
      </c>
      <c r="O18" s="160" t="s">
        <v>243</v>
      </c>
      <c r="P18" s="160" t="s">
        <v>244</v>
      </c>
      <c r="Q18" s="160"/>
      <c r="R18" s="160"/>
      <c r="S18" s="160" t="s">
        <v>245</v>
      </c>
    </row>
    <row r="19" spans="1:19" hidden="1">
      <c r="A19" s="159">
        <v>17</v>
      </c>
      <c r="B19" s="160" t="s">
        <v>331</v>
      </c>
      <c r="C19" s="160" t="s">
        <v>234</v>
      </c>
      <c r="D19" s="160" t="s">
        <v>287</v>
      </c>
      <c r="E19" s="160" t="s">
        <v>288</v>
      </c>
      <c r="F19" s="159">
        <v>603961</v>
      </c>
      <c r="G19" s="159">
        <v>104986</v>
      </c>
      <c r="H19" s="157"/>
      <c r="I19" s="160" t="s">
        <v>332</v>
      </c>
      <c r="J19" s="160" t="s">
        <v>333</v>
      </c>
      <c r="K19" s="160" t="s">
        <v>56</v>
      </c>
      <c r="L19" s="160" t="s">
        <v>240</v>
      </c>
      <c r="M19" s="160" t="s">
        <v>334</v>
      </c>
      <c r="N19" s="160" t="s">
        <v>335</v>
      </c>
      <c r="O19" s="160" t="s">
        <v>256</v>
      </c>
      <c r="P19" s="160" t="s">
        <v>269</v>
      </c>
      <c r="Q19" s="160">
        <v>100</v>
      </c>
      <c r="R19" s="160">
        <v>10</v>
      </c>
      <c r="S19" s="160" t="s">
        <v>245</v>
      </c>
    </row>
    <row r="20" spans="1:19" hidden="1">
      <c r="A20" s="159">
        <v>18</v>
      </c>
      <c r="B20" s="160" t="s">
        <v>336</v>
      </c>
      <c r="C20" s="160" t="s">
        <v>234</v>
      </c>
      <c r="D20" s="160" t="s">
        <v>277</v>
      </c>
      <c r="E20" s="160" t="s">
        <v>337</v>
      </c>
      <c r="F20" s="159">
        <v>137</v>
      </c>
      <c r="G20" s="159">
        <v>15</v>
      </c>
      <c r="H20" s="157"/>
      <c r="I20" s="160" t="s">
        <v>338</v>
      </c>
      <c r="J20" s="160" t="s">
        <v>238</v>
      </c>
      <c r="K20" s="160" t="s">
        <v>239</v>
      </c>
      <c r="L20" s="160" t="s">
        <v>240</v>
      </c>
      <c r="M20" s="160" t="s">
        <v>339</v>
      </c>
      <c r="N20" s="160" t="s">
        <v>340</v>
      </c>
      <c r="O20" s="160" t="s">
        <v>243</v>
      </c>
      <c r="P20" s="160" t="s">
        <v>244</v>
      </c>
      <c r="Q20" s="160"/>
      <c r="R20" s="160"/>
      <c r="S20" s="160" t="s">
        <v>245</v>
      </c>
    </row>
    <row r="21" spans="1:19" hidden="1">
      <c r="A21" s="159">
        <v>19</v>
      </c>
      <c r="B21" s="160" t="s">
        <v>341</v>
      </c>
      <c r="C21" s="160" t="s">
        <v>234</v>
      </c>
      <c r="D21" s="160" t="s">
        <v>247</v>
      </c>
      <c r="E21" s="160" t="s">
        <v>303</v>
      </c>
      <c r="F21" s="159">
        <v>193341</v>
      </c>
      <c r="G21" s="159">
        <v>32279</v>
      </c>
      <c r="H21" s="157"/>
      <c r="I21" s="160" t="s">
        <v>342</v>
      </c>
      <c r="J21" s="160" t="s">
        <v>305</v>
      </c>
      <c r="K21" s="160" t="s">
        <v>306</v>
      </c>
      <c r="L21" s="160" t="s">
        <v>318</v>
      </c>
      <c r="M21" s="160" t="s">
        <v>343</v>
      </c>
      <c r="N21" s="160" t="s">
        <v>344</v>
      </c>
      <c r="O21" s="160" t="s">
        <v>256</v>
      </c>
      <c r="P21" s="160" t="s">
        <v>345</v>
      </c>
      <c r="Q21" s="160">
        <v>9.1999999999999993</v>
      </c>
      <c r="R21" s="160">
        <v>9.1999999999999993</v>
      </c>
      <c r="S21" s="160" t="s">
        <v>245</v>
      </c>
    </row>
    <row r="22" spans="1:19" hidden="1">
      <c r="A22" s="159">
        <v>20</v>
      </c>
      <c r="B22" s="160" t="s">
        <v>346</v>
      </c>
      <c r="C22" s="160" t="s">
        <v>234</v>
      </c>
      <c r="D22" s="160" t="s">
        <v>287</v>
      </c>
      <c r="E22" s="160" t="s">
        <v>288</v>
      </c>
      <c r="F22" s="159">
        <v>603961</v>
      </c>
      <c r="G22" s="159">
        <v>104986</v>
      </c>
      <c r="H22" s="157"/>
      <c r="I22" s="160" t="s">
        <v>347</v>
      </c>
      <c r="J22" s="160" t="s">
        <v>305</v>
      </c>
      <c r="K22" s="160" t="s">
        <v>306</v>
      </c>
      <c r="L22" s="160" t="s">
        <v>240</v>
      </c>
      <c r="M22" s="160" t="s">
        <v>348</v>
      </c>
      <c r="N22" s="160" t="s">
        <v>349</v>
      </c>
      <c r="O22" s="160" t="s">
        <v>256</v>
      </c>
      <c r="P22" s="160" t="s">
        <v>350</v>
      </c>
      <c r="Q22" s="160">
        <v>100</v>
      </c>
      <c r="R22" s="160">
        <v>2</v>
      </c>
      <c r="S22" s="160" t="s">
        <v>245</v>
      </c>
    </row>
    <row r="23" spans="1:19" hidden="1">
      <c r="A23" s="159">
        <v>21</v>
      </c>
      <c r="B23" s="160" t="s">
        <v>351</v>
      </c>
      <c r="C23" s="160" t="s">
        <v>234</v>
      </c>
      <c r="D23" s="160" t="s">
        <v>323</v>
      </c>
      <c r="E23" s="160" t="s">
        <v>352</v>
      </c>
      <c r="F23" s="159">
        <v>30923</v>
      </c>
      <c r="G23" s="159">
        <v>6385</v>
      </c>
      <c r="H23" s="157"/>
      <c r="I23" s="160" t="s">
        <v>353</v>
      </c>
      <c r="J23" s="160" t="s">
        <v>305</v>
      </c>
      <c r="K23" s="160" t="s">
        <v>306</v>
      </c>
      <c r="L23" s="160" t="s">
        <v>240</v>
      </c>
      <c r="M23" s="160" t="s">
        <v>354</v>
      </c>
      <c r="N23" s="160" t="s">
        <v>355</v>
      </c>
      <c r="O23" s="160" t="s">
        <v>256</v>
      </c>
      <c r="P23" s="160" t="s">
        <v>269</v>
      </c>
      <c r="Q23" s="160"/>
      <c r="R23" s="160">
        <v>2</v>
      </c>
      <c r="S23" s="160" t="s">
        <v>257</v>
      </c>
    </row>
    <row r="24" spans="1:19" hidden="1">
      <c r="A24" s="159">
        <v>22</v>
      </c>
      <c r="B24" s="160" t="s">
        <v>356</v>
      </c>
      <c r="C24" s="160" t="s">
        <v>234</v>
      </c>
      <c r="D24" s="160" t="s">
        <v>235</v>
      </c>
      <c r="E24" s="160" t="s">
        <v>357</v>
      </c>
      <c r="F24" s="159">
        <v>3408</v>
      </c>
      <c r="G24" s="159">
        <v>472</v>
      </c>
      <c r="H24" s="157"/>
      <c r="I24" s="160" t="s">
        <v>358</v>
      </c>
      <c r="J24" s="160" t="s">
        <v>254</v>
      </c>
      <c r="K24" s="160" t="s">
        <v>56</v>
      </c>
      <c r="L24" s="160" t="s">
        <v>240</v>
      </c>
      <c r="M24" s="160" t="s">
        <v>262</v>
      </c>
      <c r="N24" s="160" t="s">
        <v>349</v>
      </c>
      <c r="O24" s="160" t="s">
        <v>256</v>
      </c>
      <c r="P24" s="160" t="s">
        <v>269</v>
      </c>
      <c r="Q24" s="160"/>
      <c r="R24" s="160">
        <v>2</v>
      </c>
      <c r="S24" s="160" t="s">
        <v>257</v>
      </c>
    </row>
    <row r="25" spans="1:19" hidden="1">
      <c r="A25" s="159">
        <v>23</v>
      </c>
      <c r="B25" s="160" t="s">
        <v>359</v>
      </c>
      <c r="C25" s="160" t="s">
        <v>234</v>
      </c>
      <c r="D25" s="160" t="s">
        <v>360</v>
      </c>
      <c r="E25" s="160" t="s">
        <v>361</v>
      </c>
      <c r="F25" s="159">
        <v>1129</v>
      </c>
      <c r="G25" s="159">
        <v>282</v>
      </c>
      <c r="H25" s="157"/>
      <c r="I25" s="160" t="s">
        <v>362</v>
      </c>
      <c r="J25" s="160" t="s">
        <v>254</v>
      </c>
      <c r="K25" s="160" t="s">
        <v>56</v>
      </c>
      <c r="L25" s="160" t="s">
        <v>240</v>
      </c>
      <c r="M25" s="160" t="s">
        <v>363</v>
      </c>
      <c r="N25" s="160" t="s">
        <v>242</v>
      </c>
      <c r="O25" s="160" t="s">
        <v>256</v>
      </c>
      <c r="P25" s="160" t="s">
        <v>269</v>
      </c>
      <c r="Q25" s="160">
        <v>100</v>
      </c>
      <c r="R25" s="160">
        <v>5</v>
      </c>
      <c r="S25" s="160" t="s">
        <v>245</v>
      </c>
    </row>
    <row r="26" spans="1:19" hidden="1">
      <c r="A26" s="159">
        <v>24</v>
      </c>
      <c r="B26" s="160" t="s">
        <v>364</v>
      </c>
      <c r="C26" s="160" t="s">
        <v>234</v>
      </c>
      <c r="D26" s="160" t="s">
        <v>365</v>
      </c>
      <c r="E26" s="160" t="s">
        <v>366</v>
      </c>
      <c r="F26" s="159">
        <v>322</v>
      </c>
      <c r="G26" s="159">
        <v>56</v>
      </c>
      <c r="H26" s="157"/>
      <c r="I26" s="160" t="s">
        <v>367</v>
      </c>
      <c r="J26" s="160" t="s">
        <v>238</v>
      </c>
      <c r="K26" s="160" t="s">
        <v>239</v>
      </c>
      <c r="L26" s="160" t="s">
        <v>240</v>
      </c>
      <c r="M26" s="160" t="s">
        <v>262</v>
      </c>
      <c r="N26" s="160" t="s">
        <v>368</v>
      </c>
      <c r="O26" s="160" t="s">
        <v>243</v>
      </c>
      <c r="P26" s="160" t="s">
        <v>244</v>
      </c>
      <c r="Q26" s="160"/>
      <c r="R26" s="160"/>
      <c r="S26" s="160" t="s">
        <v>245</v>
      </c>
    </row>
    <row r="27" spans="1:19" hidden="1">
      <c r="A27" s="159">
        <v>25</v>
      </c>
      <c r="B27" s="160" t="s">
        <v>369</v>
      </c>
      <c r="C27" s="160" t="s">
        <v>234</v>
      </c>
      <c r="D27" s="160" t="s">
        <v>247</v>
      </c>
      <c r="E27" s="160" t="s">
        <v>303</v>
      </c>
      <c r="F27" s="159">
        <v>193341</v>
      </c>
      <c r="G27" s="159">
        <v>32279</v>
      </c>
      <c r="H27" s="157"/>
      <c r="I27" s="160" t="s">
        <v>370</v>
      </c>
      <c r="J27" s="160" t="s">
        <v>370</v>
      </c>
      <c r="K27" s="160" t="s">
        <v>56</v>
      </c>
      <c r="L27" s="160" t="s">
        <v>240</v>
      </c>
      <c r="M27" s="160" t="s">
        <v>371</v>
      </c>
      <c r="N27" s="160" t="s">
        <v>372</v>
      </c>
      <c r="O27" s="160" t="s">
        <v>256</v>
      </c>
      <c r="P27" s="160" t="s">
        <v>345</v>
      </c>
      <c r="Q27" s="160">
        <v>9</v>
      </c>
      <c r="R27" s="160">
        <v>9</v>
      </c>
      <c r="S27" s="160" t="s">
        <v>245</v>
      </c>
    </row>
    <row r="28" spans="1:19" hidden="1">
      <c r="A28" s="159">
        <v>26</v>
      </c>
      <c r="B28" s="160" t="s">
        <v>373</v>
      </c>
      <c r="C28" s="160" t="s">
        <v>234</v>
      </c>
      <c r="D28" s="160" t="s">
        <v>247</v>
      </c>
      <c r="E28" s="160" t="s">
        <v>303</v>
      </c>
      <c r="F28" s="159">
        <v>193341</v>
      </c>
      <c r="G28" s="159">
        <v>32279</v>
      </c>
      <c r="H28" s="157"/>
      <c r="I28" s="160" t="s">
        <v>374</v>
      </c>
      <c r="J28" s="160" t="s">
        <v>370</v>
      </c>
      <c r="K28" s="160" t="s">
        <v>56</v>
      </c>
      <c r="L28" s="160" t="s">
        <v>240</v>
      </c>
      <c r="M28" s="160" t="s">
        <v>375</v>
      </c>
      <c r="N28" s="160" t="s">
        <v>376</v>
      </c>
      <c r="O28" s="160" t="s">
        <v>256</v>
      </c>
      <c r="P28" s="160" t="s">
        <v>345</v>
      </c>
      <c r="Q28" s="160">
        <v>3</v>
      </c>
      <c r="R28" s="160">
        <v>3</v>
      </c>
      <c r="S28" s="160" t="s">
        <v>245</v>
      </c>
    </row>
    <row r="29" spans="1:19" hidden="1">
      <c r="A29" s="159">
        <v>27</v>
      </c>
      <c r="B29" s="160" t="s">
        <v>377</v>
      </c>
      <c r="C29" s="160" t="s">
        <v>234</v>
      </c>
      <c r="D29" s="160" t="s">
        <v>287</v>
      </c>
      <c r="E29" s="160" t="s">
        <v>288</v>
      </c>
      <c r="F29" s="159">
        <v>603961</v>
      </c>
      <c r="G29" s="159">
        <v>104986</v>
      </c>
      <c r="H29" s="157"/>
      <c r="I29" s="160" t="s">
        <v>378</v>
      </c>
      <c r="J29" s="160" t="s">
        <v>379</v>
      </c>
      <c r="K29" s="160" t="s">
        <v>380</v>
      </c>
      <c r="L29" s="160" t="s">
        <v>240</v>
      </c>
      <c r="M29" s="160" t="s">
        <v>381</v>
      </c>
      <c r="N29" s="160" t="s">
        <v>382</v>
      </c>
      <c r="O29" s="160" t="s">
        <v>243</v>
      </c>
      <c r="P29" s="160" t="s">
        <v>244</v>
      </c>
      <c r="Q29" s="160"/>
      <c r="R29" s="160"/>
      <c r="S29" s="160" t="s">
        <v>245</v>
      </c>
    </row>
    <row r="30" spans="1:19" hidden="1">
      <c r="A30" s="159">
        <v>28</v>
      </c>
      <c r="B30" s="160" t="s">
        <v>383</v>
      </c>
      <c r="C30" s="160" t="s">
        <v>234</v>
      </c>
      <c r="D30" s="160" t="s">
        <v>323</v>
      </c>
      <c r="E30" s="160" t="s">
        <v>384</v>
      </c>
      <c r="F30" s="159">
        <v>533</v>
      </c>
      <c r="G30" s="159">
        <v>91</v>
      </c>
      <c r="H30" s="157"/>
      <c r="I30" s="160" t="s">
        <v>385</v>
      </c>
      <c r="J30" s="160" t="s">
        <v>238</v>
      </c>
      <c r="K30" s="160" t="s">
        <v>239</v>
      </c>
      <c r="L30" s="160" t="s">
        <v>240</v>
      </c>
      <c r="M30" s="160" t="s">
        <v>384</v>
      </c>
      <c r="N30" s="160" t="s">
        <v>386</v>
      </c>
      <c r="O30" s="160" t="s">
        <v>243</v>
      </c>
      <c r="P30" s="160" t="s">
        <v>244</v>
      </c>
      <c r="Q30" s="160"/>
      <c r="R30" s="160"/>
      <c r="S30" s="160" t="s">
        <v>245</v>
      </c>
    </row>
    <row r="31" spans="1:19" hidden="1">
      <c r="A31" s="159">
        <v>29</v>
      </c>
      <c r="B31" s="160" t="s">
        <v>387</v>
      </c>
      <c r="C31" s="160" t="s">
        <v>234</v>
      </c>
      <c r="D31" s="160" t="s">
        <v>283</v>
      </c>
      <c r="E31" s="160" t="s">
        <v>388</v>
      </c>
      <c r="F31" s="159">
        <v>32766</v>
      </c>
      <c r="G31" s="159">
        <v>8075</v>
      </c>
      <c r="H31" s="157"/>
      <c r="I31" s="160" t="s">
        <v>389</v>
      </c>
      <c r="J31" s="160" t="s">
        <v>254</v>
      </c>
      <c r="K31" s="160" t="s">
        <v>56</v>
      </c>
      <c r="L31" s="160" t="s">
        <v>240</v>
      </c>
      <c r="M31" s="160" t="s">
        <v>390</v>
      </c>
      <c r="N31" s="160" t="s">
        <v>281</v>
      </c>
      <c r="O31" s="160" t="s">
        <v>256</v>
      </c>
      <c r="P31" s="160" t="s">
        <v>269</v>
      </c>
      <c r="Q31" s="160">
        <v>100</v>
      </c>
      <c r="R31" s="160">
        <v>5</v>
      </c>
      <c r="S31" s="160" t="s">
        <v>245</v>
      </c>
    </row>
    <row r="32" spans="1:19" hidden="1">
      <c r="A32" s="159">
        <v>30</v>
      </c>
      <c r="B32" s="160" t="s">
        <v>391</v>
      </c>
      <c r="C32" s="160" t="s">
        <v>234</v>
      </c>
      <c r="D32" s="160" t="s">
        <v>247</v>
      </c>
      <c r="E32" s="160" t="s">
        <v>303</v>
      </c>
      <c r="F32" s="159">
        <v>193341</v>
      </c>
      <c r="G32" s="159">
        <v>32279</v>
      </c>
      <c r="H32" s="157"/>
      <c r="I32" s="160" t="s">
        <v>304</v>
      </c>
      <c r="J32" s="160" t="s">
        <v>305</v>
      </c>
      <c r="K32" s="160" t="s">
        <v>306</v>
      </c>
      <c r="L32" s="160" t="s">
        <v>240</v>
      </c>
      <c r="M32" s="160" t="s">
        <v>392</v>
      </c>
      <c r="N32" s="160" t="s">
        <v>393</v>
      </c>
      <c r="O32" s="160" t="s">
        <v>256</v>
      </c>
      <c r="P32" s="160" t="s">
        <v>244</v>
      </c>
      <c r="Q32" s="160">
        <v>100</v>
      </c>
      <c r="R32" s="160">
        <v>2</v>
      </c>
      <c r="S32" s="160" t="s">
        <v>257</v>
      </c>
    </row>
    <row r="33" spans="1:19" hidden="1">
      <c r="A33" s="159">
        <v>31</v>
      </c>
      <c r="B33" s="160" t="s">
        <v>394</v>
      </c>
      <c r="C33" s="160" t="s">
        <v>234</v>
      </c>
      <c r="D33" s="160" t="s">
        <v>271</v>
      </c>
      <c r="E33" s="160" t="s">
        <v>395</v>
      </c>
      <c r="F33" s="159">
        <v>56</v>
      </c>
      <c r="G33" s="159">
        <v>5</v>
      </c>
      <c r="H33" s="157"/>
      <c r="I33" s="160" t="s">
        <v>396</v>
      </c>
      <c r="J33" s="160" t="s">
        <v>238</v>
      </c>
      <c r="K33" s="160" t="s">
        <v>239</v>
      </c>
      <c r="L33" s="160" t="s">
        <v>240</v>
      </c>
      <c r="M33" s="160" t="s">
        <v>395</v>
      </c>
      <c r="N33" s="160" t="s">
        <v>397</v>
      </c>
      <c r="O33" s="160" t="s">
        <v>243</v>
      </c>
      <c r="P33" s="160" t="s">
        <v>244</v>
      </c>
      <c r="Q33" s="160"/>
      <c r="R33" s="160"/>
      <c r="S33" s="160" t="s">
        <v>245</v>
      </c>
    </row>
    <row r="34" spans="1:19" hidden="1">
      <c r="A34" s="159">
        <v>32</v>
      </c>
      <c r="B34" s="160" t="s">
        <v>398</v>
      </c>
      <c r="C34" s="160" t="s">
        <v>234</v>
      </c>
      <c r="D34" s="160" t="s">
        <v>247</v>
      </c>
      <c r="E34" s="160" t="s">
        <v>399</v>
      </c>
      <c r="F34" s="159">
        <v>1943</v>
      </c>
      <c r="G34" s="159">
        <v>291</v>
      </c>
      <c r="H34" s="157"/>
      <c r="I34" s="160" t="s">
        <v>400</v>
      </c>
      <c r="J34" s="160" t="s">
        <v>254</v>
      </c>
      <c r="K34" s="160" t="s">
        <v>56</v>
      </c>
      <c r="L34" s="160" t="s">
        <v>240</v>
      </c>
      <c r="M34" s="160" t="s">
        <v>401</v>
      </c>
      <c r="N34" s="160" t="s">
        <v>402</v>
      </c>
      <c r="O34" s="160" t="s">
        <v>256</v>
      </c>
      <c r="P34" s="160" t="s">
        <v>244</v>
      </c>
      <c r="Q34" s="160"/>
      <c r="R34" s="160">
        <v>2</v>
      </c>
      <c r="S34" s="160" t="s">
        <v>257</v>
      </c>
    </row>
    <row r="35" spans="1:19" hidden="1">
      <c r="A35" s="159">
        <v>33</v>
      </c>
      <c r="B35" s="160" t="s">
        <v>403</v>
      </c>
      <c r="C35" s="160" t="s">
        <v>234</v>
      </c>
      <c r="D35" s="160" t="s">
        <v>287</v>
      </c>
      <c r="E35" s="160" t="s">
        <v>288</v>
      </c>
      <c r="F35" s="159">
        <v>603961</v>
      </c>
      <c r="G35" s="159">
        <v>104986</v>
      </c>
      <c r="H35" s="157"/>
      <c r="I35" s="160" t="s">
        <v>289</v>
      </c>
      <c r="J35" s="160" t="s">
        <v>290</v>
      </c>
      <c r="K35" s="160" t="s">
        <v>291</v>
      </c>
      <c r="L35" s="160" t="s">
        <v>240</v>
      </c>
      <c r="M35" s="160" t="s">
        <v>404</v>
      </c>
      <c r="N35" s="160" t="s">
        <v>405</v>
      </c>
      <c r="O35" s="160" t="s">
        <v>256</v>
      </c>
      <c r="P35" s="160" t="s">
        <v>269</v>
      </c>
      <c r="Q35" s="160">
        <v>100</v>
      </c>
      <c r="R35" s="160">
        <v>5</v>
      </c>
      <c r="S35" s="160" t="s">
        <v>245</v>
      </c>
    </row>
    <row r="36" spans="1:19" hidden="1">
      <c r="A36" s="159">
        <v>34</v>
      </c>
      <c r="B36" s="160" t="s">
        <v>406</v>
      </c>
      <c r="C36" s="160" t="s">
        <v>234</v>
      </c>
      <c r="D36" s="160" t="s">
        <v>247</v>
      </c>
      <c r="E36" s="160" t="s">
        <v>303</v>
      </c>
      <c r="F36" s="159">
        <v>193341</v>
      </c>
      <c r="G36" s="159">
        <v>32279</v>
      </c>
      <c r="H36" s="157"/>
      <c r="I36" s="160" t="s">
        <v>56</v>
      </c>
      <c r="J36" s="160" t="s">
        <v>311</v>
      </c>
      <c r="K36" s="160" t="s">
        <v>56</v>
      </c>
      <c r="L36" s="160" t="s">
        <v>240</v>
      </c>
      <c r="M36" s="160" t="s">
        <v>407</v>
      </c>
      <c r="N36" s="160" t="s">
        <v>408</v>
      </c>
      <c r="O36" s="160" t="s">
        <v>256</v>
      </c>
      <c r="P36" s="160" t="s">
        <v>244</v>
      </c>
      <c r="Q36" s="160">
        <v>100</v>
      </c>
      <c r="R36" s="160">
        <v>100</v>
      </c>
      <c r="S36" s="160" t="s">
        <v>245</v>
      </c>
    </row>
    <row r="37" spans="1:19" hidden="1">
      <c r="A37" s="159">
        <v>35</v>
      </c>
      <c r="B37" s="160" t="s">
        <v>409</v>
      </c>
      <c r="C37" s="160" t="s">
        <v>234</v>
      </c>
      <c r="D37" s="160" t="s">
        <v>287</v>
      </c>
      <c r="E37" s="160" t="s">
        <v>288</v>
      </c>
      <c r="F37" s="159">
        <v>603961</v>
      </c>
      <c r="G37" s="159">
        <v>104986</v>
      </c>
      <c r="H37" s="157"/>
      <c r="I37" s="160" t="s">
        <v>410</v>
      </c>
      <c r="J37" s="160" t="s">
        <v>411</v>
      </c>
      <c r="K37" s="160" t="s">
        <v>306</v>
      </c>
      <c r="L37" s="160" t="s">
        <v>318</v>
      </c>
      <c r="M37" s="160" t="s">
        <v>412</v>
      </c>
      <c r="N37" s="160" t="s">
        <v>413</v>
      </c>
      <c r="O37" s="160" t="s">
        <v>256</v>
      </c>
      <c r="P37" s="160" t="s">
        <v>414</v>
      </c>
      <c r="Q37" s="160">
        <v>8</v>
      </c>
      <c r="R37" s="160">
        <v>8</v>
      </c>
      <c r="S37" s="160" t="s">
        <v>245</v>
      </c>
    </row>
    <row r="38" spans="1:19" hidden="1">
      <c r="A38" s="159">
        <v>36</v>
      </c>
      <c r="B38" s="160" t="s">
        <v>415</v>
      </c>
      <c r="C38" s="160" t="s">
        <v>234</v>
      </c>
      <c r="D38" s="160" t="s">
        <v>323</v>
      </c>
      <c r="E38" s="160" t="s">
        <v>416</v>
      </c>
      <c r="F38" s="159">
        <v>1698</v>
      </c>
      <c r="G38" s="159">
        <v>210</v>
      </c>
      <c r="H38" s="157"/>
      <c r="I38" s="160" t="s">
        <v>417</v>
      </c>
      <c r="J38" s="160" t="s">
        <v>418</v>
      </c>
      <c r="K38" s="160" t="s">
        <v>419</v>
      </c>
      <c r="L38" s="160" t="s">
        <v>420</v>
      </c>
      <c r="M38" s="160" t="s">
        <v>421</v>
      </c>
      <c r="N38" s="160" t="s">
        <v>422</v>
      </c>
      <c r="O38" s="160" t="s">
        <v>244</v>
      </c>
      <c r="P38" s="160" t="s">
        <v>244</v>
      </c>
      <c r="Q38" s="160"/>
      <c r="R38" s="160"/>
      <c r="S38" s="160" t="s">
        <v>245</v>
      </c>
    </row>
    <row r="39" spans="1:19" hidden="1">
      <c r="A39" s="159">
        <v>37</v>
      </c>
      <c r="B39" s="160" t="s">
        <v>423</v>
      </c>
      <c r="C39" s="160" t="s">
        <v>234</v>
      </c>
      <c r="D39" s="160" t="s">
        <v>235</v>
      </c>
      <c r="E39" s="160" t="s">
        <v>424</v>
      </c>
      <c r="F39" s="159">
        <v>532</v>
      </c>
      <c r="G39" s="159">
        <v>94</v>
      </c>
      <c r="H39" s="157"/>
      <c r="I39" s="160" t="s">
        <v>425</v>
      </c>
      <c r="J39" s="160" t="s">
        <v>238</v>
      </c>
      <c r="K39" s="160" t="s">
        <v>239</v>
      </c>
      <c r="L39" s="160" t="s">
        <v>240</v>
      </c>
      <c r="M39" s="160" t="s">
        <v>426</v>
      </c>
      <c r="N39" s="160" t="s">
        <v>427</v>
      </c>
      <c r="O39" s="160" t="s">
        <v>243</v>
      </c>
      <c r="P39" s="160" t="s">
        <v>244</v>
      </c>
      <c r="Q39" s="160"/>
      <c r="R39" s="160"/>
      <c r="S39" s="160" t="s">
        <v>245</v>
      </c>
    </row>
    <row r="40" spans="1:19" hidden="1">
      <c r="A40" s="159">
        <v>38</v>
      </c>
      <c r="B40" s="160" t="s">
        <v>428</v>
      </c>
      <c r="C40" s="160" t="s">
        <v>234</v>
      </c>
      <c r="D40" s="160" t="s">
        <v>283</v>
      </c>
      <c r="E40" s="160" t="s">
        <v>429</v>
      </c>
      <c r="F40" s="159">
        <v>135</v>
      </c>
      <c r="G40" s="159">
        <v>27</v>
      </c>
      <c r="H40" s="157"/>
      <c r="I40" s="160" t="s">
        <v>430</v>
      </c>
      <c r="J40" s="160" t="s">
        <v>238</v>
      </c>
      <c r="K40" s="160" t="s">
        <v>239</v>
      </c>
      <c r="L40" s="160" t="s">
        <v>240</v>
      </c>
      <c r="M40" s="160" t="s">
        <v>429</v>
      </c>
      <c r="N40" s="160" t="s">
        <v>244</v>
      </c>
      <c r="O40" s="160" t="s">
        <v>243</v>
      </c>
      <c r="P40" s="160" t="s">
        <v>244</v>
      </c>
      <c r="Q40" s="160"/>
      <c r="R40" s="160"/>
      <c r="S40" s="160" t="s">
        <v>245</v>
      </c>
    </row>
    <row r="41" spans="1:19" hidden="1">
      <c r="A41" s="159">
        <v>39</v>
      </c>
      <c r="B41" s="160" t="s">
        <v>431</v>
      </c>
      <c r="C41" s="160" t="s">
        <v>234</v>
      </c>
      <c r="D41" s="160" t="s">
        <v>247</v>
      </c>
      <c r="E41" s="160" t="s">
        <v>432</v>
      </c>
      <c r="F41" s="159">
        <v>651</v>
      </c>
      <c r="G41" s="159">
        <v>132</v>
      </c>
      <c r="H41" s="157"/>
      <c r="I41" s="160" t="s">
        <v>433</v>
      </c>
      <c r="J41" s="160" t="s">
        <v>238</v>
      </c>
      <c r="K41" s="160" t="s">
        <v>239</v>
      </c>
      <c r="L41" s="160" t="s">
        <v>240</v>
      </c>
      <c r="M41" s="160" t="s">
        <v>432</v>
      </c>
      <c r="N41" s="160" t="s">
        <v>255</v>
      </c>
      <c r="O41" s="160" t="s">
        <v>243</v>
      </c>
      <c r="P41" s="160" t="s">
        <v>244</v>
      </c>
      <c r="Q41" s="160"/>
      <c r="R41" s="160"/>
      <c r="S41" s="160" t="s">
        <v>245</v>
      </c>
    </row>
    <row r="42" spans="1:19" hidden="1">
      <c r="A42" s="159">
        <v>40</v>
      </c>
      <c r="B42" s="160" t="s">
        <v>434</v>
      </c>
      <c r="C42" s="160" t="s">
        <v>234</v>
      </c>
      <c r="D42" s="160" t="s">
        <v>283</v>
      </c>
      <c r="E42" s="160" t="s">
        <v>435</v>
      </c>
      <c r="F42" s="159">
        <v>21</v>
      </c>
      <c r="G42" s="159">
        <v>1</v>
      </c>
      <c r="H42" s="157"/>
      <c r="I42" s="160" t="s">
        <v>436</v>
      </c>
      <c r="J42" s="160" t="s">
        <v>238</v>
      </c>
      <c r="K42" s="160" t="s">
        <v>239</v>
      </c>
      <c r="L42" s="160" t="s">
        <v>240</v>
      </c>
      <c r="M42" s="160" t="s">
        <v>435</v>
      </c>
      <c r="N42" s="160" t="s">
        <v>244</v>
      </c>
      <c r="O42" s="160" t="s">
        <v>243</v>
      </c>
      <c r="P42" s="160" t="s">
        <v>244</v>
      </c>
      <c r="Q42" s="160"/>
      <c r="R42" s="160"/>
      <c r="S42" s="160" t="s">
        <v>245</v>
      </c>
    </row>
    <row r="43" spans="1:19" hidden="1">
      <c r="A43" s="159">
        <v>41</v>
      </c>
      <c r="B43" s="160" t="s">
        <v>437</v>
      </c>
      <c r="C43" s="160" t="s">
        <v>234</v>
      </c>
      <c r="D43" s="160" t="s">
        <v>277</v>
      </c>
      <c r="E43" s="160" t="s">
        <v>438</v>
      </c>
      <c r="F43" s="159">
        <v>223</v>
      </c>
      <c r="G43" s="159">
        <v>40</v>
      </c>
      <c r="H43" s="157"/>
      <c r="I43" s="160" t="s">
        <v>439</v>
      </c>
      <c r="J43" s="160" t="s">
        <v>238</v>
      </c>
      <c r="K43" s="160" t="s">
        <v>239</v>
      </c>
      <c r="L43" s="160" t="s">
        <v>240</v>
      </c>
      <c r="M43" s="160" t="s">
        <v>440</v>
      </c>
      <c r="N43" s="160" t="s">
        <v>267</v>
      </c>
      <c r="O43" s="160" t="s">
        <v>243</v>
      </c>
      <c r="P43" s="160" t="s">
        <v>244</v>
      </c>
      <c r="Q43" s="160"/>
      <c r="R43" s="160"/>
      <c r="S43" s="160" t="s">
        <v>245</v>
      </c>
    </row>
    <row r="44" spans="1:19" hidden="1">
      <c r="A44" s="159">
        <v>42</v>
      </c>
      <c r="B44" s="160" t="s">
        <v>441</v>
      </c>
      <c r="C44" s="160" t="s">
        <v>234</v>
      </c>
      <c r="D44" s="160" t="s">
        <v>271</v>
      </c>
      <c r="E44" s="160" t="s">
        <v>442</v>
      </c>
      <c r="F44" s="159">
        <v>30</v>
      </c>
      <c r="G44" s="159">
        <v>0</v>
      </c>
      <c r="H44" s="157"/>
      <c r="I44" s="160" t="s">
        <v>443</v>
      </c>
      <c r="J44" s="160" t="s">
        <v>238</v>
      </c>
      <c r="K44" s="160" t="s">
        <v>239</v>
      </c>
      <c r="L44" s="160" t="s">
        <v>240</v>
      </c>
      <c r="M44" s="160" t="s">
        <v>442</v>
      </c>
      <c r="N44" s="160" t="s">
        <v>313</v>
      </c>
      <c r="O44" s="160" t="s">
        <v>243</v>
      </c>
      <c r="P44" s="160" t="s">
        <v>244</v>
      </c>
      <c r="Q44" s="160"/>
      <c r="R44" s="160"/>
      <c r="S44" s="160" t="s">
        <v>245</v>
      </c>
    </row>
    <row r="45" spans="1:19" hidden="1">
      <c r="A45" s="159">
        <v>43</v>
      </c>
      <c r="B45" s="160" t="s">
        <v>444</v>
      </c>
      <c r="C45" s="160" t="s">
        <v>234</v>
      </c>
      <c r="D45" s="160" t="s">
        <v>235</v>
      </c>
      <c r="E45" s="160" t="s">
        <v>445</v>
      </c>
      <c r="F45" s="159">
        <v>1837</v>
      </c>
      <c r="G45" s="159">
        <v>321</v>
      </c>
      <c r="H45" s="157"/>
      <c r="I45" s="160" t="s">
        <v>446</v>
      </c>
      <c r="J45" s="160" t="s">
        <v>254</v>
      </c>
      <c r="K45" s="160" t="s">
        <v>56</v>
      </c>
      <c r="L45" s="160" t="s">
        <v>240</v>
      </c>
      <c r="M45" s="160" t="s">
        <v>447</v>
      </c>
      <c r="N45" s="160" t="s">
        <v>448</v>
      </c>
      <c r="O45" s="160" t="s">
        <v>256</v>
      </c>
      <c r="P45" s="160" t="s">
        <v>269</v>
      </c>
      <c r="Q45" s="160">
        <v>8</v>
      </c>
      <c r="R45" s="160">
        <v>1</v>
      </c>
      <c r="S45" s="160" t="s">
        <v>245</v>
      </c>
    </row>
    <row r="46" spans="1:19" hidden="1">
      <c r="A46" s="159">
        <v>44</v>
      </c>
      <c r="B46" s="160" t="s">
        <v>449</v>
      </c>
      <c r="C46" s="160" t="s">
        <v>234</v>
      </c>
      <c r="D46" s="160" t="s">
        <v>360</v>
      </c>
      <c r="E46" s="160" t="s">
        <v>450</v>
      </c>
      <c r="F46" s="159">
        <v>520</v>
      </c>
      <c r="G46" s="159">
        <v>106</v>
      </c>
      <c r="H46" s="157"/>
      <c r="I46" s="160" t="s">
        <v>451</v>
      </c>
      <c r="J46" s="160" t="s">
        <v>238</v>
      </c>
      <c r="K46" s="160" t="s">
        <v>239</v>
      </c>
      <c r="L46" s="160" t="s">
        <v>240</v>
      </c>
      <c r="M46" s="160" t="s">
        <v>452</v>
      </c>
      <c r="N46" s="160" t="s">
        <v>301</v>
      </c>
      <c r="O46" s="160" t="s">
        <v>243</v>
      </c>
      <c r="P46" s="160" t="s">
        <v>244</v>
      </c>
      <c r="Q46" s="160"/>
      <c r="R46" s="160"/>
      <c r="S46" s="160" t="s">
        <v>245</v>
      </c>
    </row>
    <row r="47" spans="1:19" hidden="1">
      <c r="A47" s="159">
        <v>45</v>
      </c>
      <c r="B47" s="160" t="s">
        <v>453</v>
      </c>
      <c r="C47" s="160" t="s">
        <v>234</v>
      </c>
      <c r="D47" s="160" t="s">
        <v>283</v>
      </c>
      <c r="E47" s="160" t="s">
        <v>454</v>
      </c>
      <c r="F47" s="159">
        <v>320</v>
      </c>
      <c r="G47" s="159">
        <v>54</v>
      </c>
      <c r="H47" s="157"/>
      <c r="I47" s="160" t="s">
        <v>455</v>
      </c>
      <c r="J47" s="160" t="s">
        <v>254</v>
      </c>
      <c r="K47" s="160" t="s">
        <v>56</v>
      </c>
      <c r="L47" s="160" t="s">
        <v>240</v>
      </c>
      <c r="M47" s="160" t="s">
        <v>426</v>
      </c>
      <c r="N47" s="160" t="s">
        <v>456</v>
      </c>
      <c r="O47" s="160" t="s">
        <v>256</v>
      </c>
      <c r="P47" s="160" t="s">
        <v>244</v>
      </c>
      <c r="Q47" s="160"/>
      <c r="R47" s="160">
        <v>2</v>
      </c>
      <c r="S47" s="160" t="s">
        <v>257</v>
      </c>
    </row>
    <row r="48" spans="1:19" hidden="1">
      <c r="A48" s="159">
        <v>46</v>
      </c>
      <c r="B48" s="160" t="s">
        <v>457</v>
      </c>
      <c r="C48" s="160" t="s">
        <v>234</v>
      </c>
      <c r="D48" s="160" t="s">
        <v>259</v>
      </c>
      <c r="E48" s="160" t="s">
        <v>458</v>
      </c>
      <c r="F48" s="159">
        <v>218</v>
      </c>
      <c r="G48" s="159">
        <v>41</v>
      </c>
      <c r="H48" s="157"/>
      <c r="I48" s="160" t="s">
        <v>459</v>
      </c>
      <c r="J48" s="160" t="s">
        <v>238</v>
      </c>
      <c r="K48" s="160" t="s">
        <v>239</v>
      </c>
      <c r="L48" s="160" t="s">
        <v>240</v>
      </c>
      <c r="M48" s="160" t="s">
        <v>280</v>
      </c>
      <c r="N48" s="160" t="s">
        <v>281</v>
      </c>
      <c r="O48" s="160" t="s">
        <v>243</v>
      </c>
      <c r="P48" s="160" t="s">
        <v>244</v>
      </c>
      <c r="Q48" s="160"/>
      <c r="R48" s="160"/>
      <c r="S48" s="160" t="s">
        <v>245</v>
      </c>
    </row>
    <row r="49" spans="1:19" hidden="1">
      <c r="A49" s="159">
        <v>47</v>
      </c>
      <c r="B49" s="160" t="s">
        <v>460</v>
      </c>
      <c r="C49" s="160" t="s">
        <v>234</v>
      </c>
      <c r="D49" s="160" t="s">
        <v>247</v>
      </c>
      <c r="E49" s="160" t="s">
        <v>303</v>
      </c>
      <c r="F49" s="159">
        <v>193341</v>
      </c>
      <c r="G49" s="159">
        <v>32279</v>
      </c>
      <c r="H49" s="157"/>
      <c r="I49" s="160" t="s">
        <v>461</v>
      </c>
      <c r="J49" s="160" t="s">
        <v>462</v>
      </c>
      <c r="K49" s="160" t="s">
        <v>419</v>
      </c>
      <c r="L49" s="160" t="s">
        <v>240</v>
      </c>
      <c r="M49" s="160" t="s">
        <v>463</v>
      </c>
      <c r="N49" s="160" t="s">
        <v>464</v>
      </c>
      <c r="O49" s="160" t="s">
        <v>256</v>
      </c>
      <c r="P49" s="160" t="s">
        <v>269</v>
      </c>
      <c r="Q49" s="160">
        <v>0.25600000000000001</v>
      </c>
      <c r="R49" s="160">
        <v>0.25600000000000001</v>
      </c>
      <c r="S49" s="160" t="s">
        <v>245</v>
      </c>
    </row>
    <row r="50" spans="1:19" hidden="1">
      <c r="A50" s="159">
        <v>48</v>
      </c>
      <c r="B50" s="160" t="s">
        <v>465</v>
      </c>
      <c r="C50" s="160" t="s">
        <v>234</v>
      </c>
      <c r="D50" s="160" t="s">
        <v>247</v>
      </c>
      <c r="E50" s="160" t="s">
        <v>303</v>
      </c>
      <c r="F50" s="159">
        <v>193341</v>
      </c>
      <c r="G50" s="159">
        <v>32279</v>
      </c>
      <c r="H50" s="157"/>
      <c r="I50" s="160" t="s">
        <v>466</v>
      </c>
      <c r="J50" s="160" t="s">
        <v>311</v>
      </c>
      <c r="K50" s="160" t="s">
        <v>56</v>
      </c>
      <c r="L50" s="160" t="s">
        <v>240</v>
      </c>
      <c r="M50" s="160" t="s">
        <v>467</v>
      </c>
      <c r="N50" s="160" t="s">
        <v>468</v>
      </c>
      <c r="O50" s="160" t="s">
        <v>256</v>
      </c>
      <c r="P50" s="160" t="s">
        <v>244</v>
      </c>
      <c r="Q50" s="160">
        <v>5.12</v>
      </c>
      <c r="R50" s="160">
        <v>5.12</v>
      </c>
      <c r="S50" s="160" t="s">
        <v>245</v>
      </c>
    </row>
    <row r="51" spans="1:19" hidden="1">
      <c r="A51" s="159">
        <v>49</v>
      </c>
      <c r="B51" s="160" t="s">
        <v>469</v>
      </c>
      <c r="C51" s="160" t="s">
        <v>234</v>
      </c>
      <c r="D51" s="160" t="s">
        <v>287</v>
      </c>
      <c r="E51" s="160" t="s">
        <v>288</v>
      </c>
      <c r="F51" s="159">
        <v>603961</v>
      </c>
      <c r="G51" s="159">
        <v>104986</v>
      </c>
      <c r="H51" s="157"/>
      <c r="I51" s="160" t="s">
        <v>470</v>
      </c>
      <c r="J51" s="160" t="s">
        <v>471</v>
      </c>
      <c r="K51" s="160" t="s">
        <v>306</v>
      </c>
      <c r="L51" s="160" t="s">
        <v>318</v>
      </c>
      <c r="M51" s="160" t="s">
        <v>381</v>
      </c>
      <c r="N51" s="160" t="s">
        <v>472</v>
      </c>
      <c r="O51" s="160" t="s">
        <v>256</v>
      </c>
      <c r="P51" s="160" t="s">
        <v>473</v>
      </c>
      <c r="Q51" s="160">
        <v>60</v>
      </c>
      <c r="R51" s="160">
        <v>60</v>
      </c>
      <c r="S51" s="160" t="s">
        <v>245</v>
      </c>
    </row>
    <row r="52" spans="1:19" hidden="1">
      <c r="A52" s="159">
        <v>50</v>
      </c>
      <c r="B52" s="160" t="s">
        <v>474</v>
      </c>
      <c r="C52" s="160" t="s">
        <v>234</v>
      </c>
      <c r="D52" s="160" t="s">
        <v>323</v>
      </c>
      <c r="E52" s="160" t="s">
        <v>475</v>
      </c>
      <c r="F52" s="159">
        <v>2076</v>
      </c>
      <c r="G52" s="159">
        <v>469</v>
      </c>
      <c r="H52" s="157"/>
      <c r="I52" s="160" t="s">
        <v>476</v>
      </c>
      <c r="J52" s="160" t="s">
        <v>254</v>
      </c>
      <c r="K52" s="160" t="s">
        <v>56</v>
      </c>
      <c r="L52" s="160" t="s">
        <v>240</v>
      </c>
      <c r="M52" s="160" t="s">
        <v>477</v>
      </c>
      <c r="N52" s="160" t="s">
        <v>301</v>
      </c>
      <c r="O52" s="160" t="s">
        <v>243</v>
      </c>
      <c r="P52" s="160" t="s">
        <v>244</v>
      </c>
      <c r="Q52" s="160"/>
      <c r="R52" s="160"/>
      <c r="S52" s="160" t="s">
        <v>257</v>
      </c>
    </row>
    <row r="53" spans="1:19" hidden="1">
      <c r="A53" s="159">
        <v>51</v>
      </c>
      <c r="B53" s="160" t="s">
        <v>478</v>
      </c>
      <c r="C53" s="160" t="s">
        <v>234</v>
      </c>
      <c r="D53" s="160" t="s">
        <v>259</v>
      </c>
      <c r="E53" s="160" t="s">
        <v>479</v>
      </c>
      <c r="F53" s="159">
        <v>147</v>
      </c>
      <c r="G53" s="159">
        <v>28</v>
      </c>
      <c r="H53" s="157"/>
      <c r="I53" s="160" t="s">
        <v>480</v>
      </c>
      <c r="J53" s="160" t="s">
        <v>238</v>
      </c>
      <c r="K53" s="160" t="s">
        <v>239</v>
      </c>
      <c r="L53" s="160" t="s">
        <v>240</v>
      </c>
      <c r="M53" s="160" t="s">
        <v>481</v>
      </c>
      <c r="N53" s="160" t="s">
        <v>482</v>
      </c>
      <c r="O53" s="160" t="s">
        <v>243</v>
      </c>
      <c r="P53" s="160" t="s">
        <v>244</v>
      </c>
      <c r="Q53" s="160"/>
      <c r="R53" s="160"/>
      <c r="S53" s="160" t="s">
        <v>245</v>
      </c>
    </row>
    <row r="54" spans="1:19" hidden="1">
      <c r="A54" s="159">
        <v>52</v>
      </c>
      <c r="B54" s="160" t="s">
        <v>483</v>
      </c>
      <c r="C54" s="160" t="s">
        <v>234</v>
      </c>
      <c r="D54" s="160" t="s">
        <v>287</v>
      </c>
      <c r="E54" s="160" t="s">
        <v>288</v>
      </c>
      <c r="F54" s="159">
        <v>603961</v>
      </c>
      <c r="G54" s="159">
        <v>104986</v>
      </c>
      <c r="H54" s="157"/>
      <c r="I54" s="160" t="s">
        <v>484</v>
      </c>
      <c r="J54" s="160" t="s">
        <v>305</v>
      </c>
      <c r="K54" s="160" t="s">
        <v>306</v>
      </c>
      <c r="L54" s="160" t="s">
        <v>318</v>
      </c>
      <c r="M54" s="160" t="s">
        <v>485</v>
      </c>
      <c r="N54" s="160" t="s">
        <v>486</v>
      </c>
      <c r="O54" s="160" t="s">
        <v>256</v>
      </c>
      <c r="P54" s="160" t="s">
        <v>487</v>
      </c>
      <c r="Q54" s="160">
        <v>100</v>
      </c>
      <c r="R54" s="160">
        <v>10</v>
      </c>
      <c r="S54" s="160" t="s">
        <v>245</v>
      </c>
    </row>
    <row r="55" spans="1:19" hidden="1">
      <c r="A55" s="159">
        <v>53</v>
      </c>
      <c r="B55" s="160" t="s">
        <v>488</v>
      </c>
      <c r="C55" s="160" t="s">
        <v>234</v>
      </c>
      <c r="D55" s="160" t="s">
        <v>287</v>
      </c>
      <c r="E55" s="160" t="s">
        <v>288</v>
      </c>
      <c r="F55" s="159">
        <v>603961</v>
      </c>
      <c r="G55" s="159">
        <v>104986</v>
      </c>
      <c r="H55" s="157"/>
      <c r="I55" s="160" t="s">
        <v>378</v>
      </c>
      <c r="J55" s="160" t="s">
        <v>305</v>
      </c>
      <c r="K55" s="160" t="s">
        <v>306</v>
      </c>
      <c r="L55" s="160" t="s">
        <v>240</v>
      </c>
      <c r="M55" s="160" t="s">
        <v>489</v>
      </c>
      <c r="N55" s="160" t="s">
        <v>490</v>
      </c>
      <c r="O55" s="160" t="s">
        <v>256</v>
      </c>
      <c r="P55" s="160" t="s">
        <v>244</v>
      </c>
      <c r="Q55" s="160">
        <v>100</v>
      </c>
      <c r="R55" s="160">
        <v>10</v>
      </c>
      <c r="S55" s="160" t="s">
        <v>245</v>
      </c>
    </row>
    <row r="56" spans="1:19" hidden="1">
      <c r="A56" s="159">
        <v>54</v>
      </c>
      <c r="B56" s="160" t="s">
        <v>491</v>
      </c>
      <c r="C56" s="160" t="s">
        <v>234</v>
      </c>
      <c r="D56" s="160" t="s">
        <v>315</v>
      </c>
      <c r="E56" s="160" t="s">
        <v>316</v>
      </c>
      <c r="F56" s="159">
        <v>3353</v>
      </c>
      <c r="G56" s="159">
        <v>766</v>
      </c>
      <c r="H56" s="157"/>
      <c r="I56" s="160" t="s">
        <v>370</v>
      </c>
      <c r="J56" s="160" t="s">
        <v>370</v>
      </c>
      <c r="K56" s="160" t="s">
        <v>56</v>
      </c>
      <c r="L56" s="160" t="s">
        <v>240</v>
      </c>
      <c r="M56" s="160" t="s">
        <v>319</v>
      </c>
      <c r="N56" s="160" t="s">
        <v>492</v>
      </c>
      <c r="O56" s="160" t="s">
        <v>256</v>
      </c>
      <c r="P56" s="160" t="s">
        <v>244</v>
      </c>
      <c r="Q56" s="160">
        <v>2</v>
      </c>
      <c r="R56" s="160">
        <v>2</v>
      </c>
      <c r="S56" s="160" t="s">
        <v>257</v>
      </c>
    </row>
    <row r="57" spans="1:19" hidden="1">
      <c r="A57" s="159">
        <v>55</v>
      </c>
      <c r="B57" s="160" t="s">
        <v>493</v>
      </c>
      <c r="C57" s="160" t="s">
        <v>234</v>
      </c>
      <c r="D57" s="160" t="s">
        <v>287</v>
      </c>
      <c r="E57" s="160" t="s">
        <v>288</v>
      </c>
      <c r="F57" s="159">
        <v>603961</v>
      </c>
      <c r="G57" s="159">
        <v>104986</v>
      </c>
      <c r="H57" s="157"/>
      <c r="I57" s="160" t="s">
        <v>494</v>
      </c>
      <c r="J57" s="160" t="s">
        <v>495</v>
      </c>
      <c r="K57" s="160" t="s">
        <v>56</v>
      </c>
      <c r="L57" s="160" t="s">
        <v>318</v>
      </c>
      <c r="M57" s="160" t="s">
        <v>404</v>
      </c>
      <c r="N57" s="160" t="s">
        <v>496</v>
      </c>
      <c r="O57" s="160" t="s">
        <v>256</v>
      </c>
      <c r="P57" s="160" t="s">
        <v>244</v>
      </c>
      <c r="Q57" s="160">
        <v>100</v>
      </c>
      <c r="R57" s="160">
        <v>10</v>
      </c>
      <c r="S57" s="160" t="s">
        <v>257</v>
      </c>
    </row>
    <row r="58" spans="1:19" hidden="1">
      <c r="A58" s="159">
        <v>56</v>
      </c>
      <c r="B58" s="160" t="s">
        <v>497</v>
      </c>
      <c r="C58" s="160" t="s">
        <v>234</v>
      </c>
      <c r="D58" s="160" t="s">
        <v>498</v>
      </c>
      <c r="E58" s="160" t="s">
        <v>499</v>
      </c>
      <c r="F58" s="159">
        <v>1028</v>
      </c>
      <c r="G58" s="159">
        <v>111</v>
      </c>
      <c r="H58" s="157"/>
      <c r="I58" s="160" t="s">
        <v>500</v>
      </c>
      <c r="J58" s="160" t="s">
        <v>254</v>
      </c>
      <c r="K58" s="160" t="s">
        <v>56</v>
      </c>
      <c r="L58" s="160" t="s">
        <v>240</v>
      </c>
      <c r="M58" s="160" t="s">
        <v>501</v>
      </c>
      <c r="N58" s="160" t="s">
        <v>502</v>
      </c>
      <c r="O58" s="160" t="s">
        <v>243</v>
      </c>
      <c r="P58" s="160" t="s">
        <v>244</v>
      </c>
      <c r="Q58" s="160"/>
      <c r="R58" s="160"/>
      <c r="S58" s="160" t="s">
        <v>245</v>
      </c>
    </row>
    <row r="59" spans="1:19" hidden="1">
      <c r="A59" s="159">
        <v>57</v>
      </c>
      <c r="B59" s="160" t="s">
        <v>503</v>
      </c>
      <c r="C59" s="160" t="s">
        <v>234</v>
      </c>
      <c r="D59" s="160" t="s">
        <v>287</v>
      </c>
      <c r="E59" s="160" t="s">
        <v>288</v>
      </c>
      <c r="F59" s="159">
        <v>603961</v>
      </c>
      <c r="G59" s="159">
        <v>104986</v>
      </c>
      <c r="H59" s="157"/>
      <c r="I59" s="160" t="s">
        <v>504</v>
      </c>
      <c r="J59" s="160" t="s">
        <v>505</v>
      </c>
      <c r="K59" s="160" t="s">
        <v>56</v>
      </c>
      <c r="L59" s="160" t="s">
        <v>240</v>
      </c>
      <c r="M59" s="160" t="s">
        <v>392</v>
      </c>
      <c r="N59" s="160" t="s">
        <v>506</v>
      </c>
      <c r="O59" s="160" t="s">
        <v>256</v>
      </c>
      <c r="P59" s="160" t="s">
        <v>244</v>
      </c>
      <c r="Q59" s="160">
        <v>100</v>
      </c>
      <c r="R59" s="160">
        <v>5</v>
      </c>
      <c r="S59" s="160" t="s">
        <v>245</v>
      </c>
    </row>
    <row r="60" spans="1:19" hidden="1">
      <c r="A60" s="159">
        <v>58</v>
      </c>
      <c r="B60" s="160" t="s">
        <v>507</v>
      </c>
      <c r="C60" s="160" t="s">
        <v>234</v>
      </c>
      <c r="D60" s="160" t="s">
        <v>508</v>
      </c>
      <c r="E60" s="160" t="s">
        <v>509</v>
      </c>
      <c r="F60" s="159">
        <v>11</v>
      </c>
      <c r="G60" s="159">
        <v>2</v>
      </c>
      <c r="H60" s="157"/>
      <c r="I60" s="160" t="s">
        <v>238</v>
      </c>
      <c r="J60" s="160" t="s">
        <v>238</v>
      </c>
      <c r="K60" s="160" t="s">
        <v>239</v>
      </c>
      <c r="L60" s="160" t="s">
        <v>240</v>
      </c>
      <c r="M60" s="160" t="s">
        <v>363</v>
      </c>
      <c r="N60" s="160" t="s">
        <v>242</v>
      </c>
      <c r="O60" s="160" t="s">
        <v>243</v>
      </c>
      <c r="P60" s="160" t="s">
        <v>244</v>
      </c>
      <c r="Q60" s="160"/>
      <c r="R60" s="160"/>
      <c r="S60" s="160" t="s">
        <v>245</v>
      </c>
    </row>
    <row r="61" spans="1:19" hidden="1">
      <c r="A61" s="159">
        <v>59</v>
      </c>
      <c r="B61" s="160" t="s">
        <v>510</v>
      </c>
      <c r="C61" s="160" t="s">
        <v>234</v>
      </c>
      <c r="D61" s="160" t="s">
        <v>287</v>
      </c>
      <c r="E61" s="160" t="s">
        <v>288</v>
      </c>
      <c r="F61" s="159">
        <v>603961</v>
      </c>
      <c r="G61" s="159">
        <v>104986</v>
      </c>
      <c r="H61" s="157"/>
      <c r="I61" s="160" t="s">
        <v>511</v>
      </c>
      <c r="J61" s="160" t="s">
        <v>311</v>
      </c>
      <c r="K61" s="160" t="s">
        <v>56</v>
      </c>
      <c r="L61" s="160" t="s">
        <v>240</v>
      </c>
      <c r="M61" s="160" t="s">
        <v>512</v>
      </c>
      <c r="N61" s="160" t="s">
        <v>513</v>
      </c>
      <c r="O61" s="160" t="s">
        <v>256</v>
      </c>
      <c r="P61" s="160" t="s">
        <v>350</v>
      </c>
      <c r="Q61" s="160">
        <v>100</v>
      </c>
      <c r="R61" s="160">
        <v>2</v>
      </c>
      <c r="S61" s="160" t="s">
        <v>245</v>
      </c>
    </row>
    <row r="62" spans="1:19" hidden="1">
      <c r="A62" s="159">
        <v>60</v>
      </c>
      <c r="B62" s="160" t="s">
        <v>514</v>
      </c>
      <c r="C62" s="160" t="s">
        <v>234</v>
      </c>
      <c r="D62" s="160" t="s">
        <v>508</v>
      </c>
      <c r="E62" s="160" t="s">
        <v>515</v>
      </c>
      <c r="F62" s="159">
        <v>170</v>
      </c>
      <c r="G62" s="159">
        <v>20</v>
      </c>
      <c r="H62" s="157"/>
      <c r="I62" s="160" t="s">
        <v>238</v>
      </c>
      <c r="J62" s="160" t="s">
        <v>238</v>
      </c>
      <c r="K62" s="160" t="s">
        <v>239</v>
      </c>
      <c r="L62" s="160" t="s">
        <v>240</v>
      </c>
      <c r="M62" s="160" t="s">
        <v>516</v>
      </c>
      <c r="N62" s="160" t="s">
        <v>397</v>
      </c>
      <c r="O62" s="160" t="s">
        <v>243</v>
      </c>
      <c r="P62" s="160" t="s">
        <v>244</v>
      </c>
      <c r="Q62" s="160"/>
      <c r="R62" s="160"/>
      <c r="S62" s="160" t="s">
        <v>245</v>
      </c>
    </row>
    <row r="63" spans="1:19" hidden="1">
      <c r="A63" s="159">
        <v>61</v>
      </c>
      <c r="B63" s="160" t="s">
        <v>517</v>
      </c>
      <c r="C63" s="160" t="s">
        <v>234</v>
      </c>
      <c r="D63" s="160" t="s">
        <v>271</v>
      </c>
      <c r="E63" s="160" t="s">
        <v>518</v>
      </c>
      <c r="F63" s="159">
        <v>145</v>
      </c>
      <c r="G63" s="159">
        <v>27</v>
      </c>
      <c r="H63" s="157"/>
      <c r="I63" s="160" t="s">
        <v>519</v>
      </c>
      <c r="J63" s="160" t="s">
        <v>238</v>
      </c>
      <c r="K63" s="160" t="s">
        <v>239</v>
      </c>
      <c r="L63" s="160" t="s">
        <v>240</v>
      </c>
      <c r="M63" s="160" t="s">
        <v>520</v>
      </c>
      <c r="N63" s="160" t="s">
        <v>448</v>
      </c>
      <c r="O63" s="160" t="s">
        <v>243</v>
      </c>
      <c r="P63" s="160" t="s">
        <v>244</v>
      </c>
      <c r="Q63" s="160"/>
      <c r="R63" s="160"/>
      <c r="S63" s="160" t="s">
        <v>245</v>
      </c>
    </row>
    <row r="64" spans="1:19" hidden="1">
      <c r="A64" s="159">
        <v>62</v>
      </c>
      <c r="B64" s="160" t="s">
        <v>521</v>
      </c>
      <c r="C64" s="160" t="s">
        <v>234</v>
      </c>
      <c r="D64" s="160" t="s">
        <v>287</v>
      </c>
      <c r="E64" s="160" t="s">
        <v>288</v>
      </c>
      <c r="F64" s="159">
        <v>603961</v>
      </c>
      <c r="G64" s="159">
        <v>104986</v>
      </c>
      <c r="H64" s="157"/>
      <c r="I64" s="160" t="s">
        <v>522</v>
      </c>
      <c r="J64" s="160" t="s">
        <v>305</v>
      </c>
      <c r="K64" s="160" t="s">
        <v>306</v>
      </c>
      <c r="L64" s="160" t="s">
        <v>318</v>
      </c>
      <c r="M64" s="160" t="s">
        <v>381</v>
      </c>
      <c r="N64" s="160" t="s">
        <v>523</v>
      </c>
      <c r="O64" s="160" t="s">
        <v>256</v>
      </c>
      <c r="P64" s="160" t="s">
        <v>524</v>
      </c>
      <c r="Q64" s="160">
        <v>500</v>
      </c>
      <c r="R64" s="160">
        <v>500</v>
      </c>
      <c r="S64" s="160" t="s">
        <v>245</v>
      </c>
    </row>
    <row r="65" spans="1:19" hidden="1">
      <c r="A65" s="159">
        <v>63</v>
      </c>
      <c r="B65" s="160" t="s">
        <v>525</v>
      </c>
      <c r="C65" s="160" t="s">
        <v>234</v>
      </c>
      <c r="D65" s="160" t="s">
        <v>247</v>
      </c>
      <c r="E65" s="160" t="s">
        <v>303</v>
      </c>
      <c r="F65" s="159">
        <v>193341</v>
      </c>
      <c r="G65" s="159">
        <v>32279</v>
      </c>
      <c r="H65" s="157"/>
      <c r="I65" s="160" t="s">
        <v>526</v>
      </c>
      <c r="J65" s="160" t="s">
        <v>495</v>
      </c>
      <c r="K65" s="160" t="s">
        <v>56</v>
      </c>
      <c r="L65" s="160" t="s">
        <v>318</v>
      </c>
      <c r="M65" s="160" t="s">
        <v>527</v>
      </c>
      <c r="N65" s="160" t="s">
        <v>528</v>
      </c>
      <c r="O65" s="160" t="s">
        <v>256</v>
      </c>
      <c r="P65" s="160" t="s">
        <v>269</v>
      </c>
      <c r="Q65" s="160">
        <v>1.5</v>
      </c>
      <c r="R65" s="160">
        <v>1.5</v>
      </c>
      <c r="S65" s="160" t="s">
        <v>245</v>
      </c>
    </row>
    <row r="66" spans="1:19" hidden="1">
      <c r="A66" s="159">
        <v>64</v>
      </c>
      <c r="B66" s="160" t="s">
        <v>529</v>
      </c>
      <c r="C66" s="160" t="s">
        <v>234</v>
      </c>
      <c r="D66" s="160" t="s">
        <v>295</v>
      </c>
      <c r="E66" s="160" t="s">
        <v>530</v>
      </c>
      <c r="F66" s="159">
        <v>126</v>
      </c>
      <c r="G66" s="159">
        <v>16</v>
      </c>
      <c r="H66" s="157"/>
      <c r="I66" s="160" t="s">
        <v>531</v>
      </c>
      <c r="J66" s="160" t="s">
        <v>238</v>
      </c>
      <c r="K66" s="160" t="s">
        <v>239</v>
      </c>
      <c r="L66" s="160" t="s">
        <v>240</v>
      </c>
      <c r="M66" s="160" t="s">
        <v>262</v>
      </c>
      <c r="N66" s="160" t="s">
        <v>532</v>
      </c>
      <c r="O66" s="160" t="s">
        <v>243</v>
      </c>
      <c r="P66" s="160" t="s">
        <v>244</v>
      </c>
      <c r="Q66" s="160"/>
      <c r="R66" s="160"/>
      <c r="S66" s="160" t="s">
        <v>245</v>
      </c>
    </row>
    <row r="67" spans="1:19" hidden="1">
      <c r="A67" s="159">
        <v>65</v>
      </c>
      <c r="B67" s="160" t="s">
        <v>533</v>
      </c>
      <c r="C67" s="160" t="s">
        <v>234</v>
      </c>
      <c r="D67" s="160" t="s">
        <v>235</v>
      </c>
      <c r="E67" s="160" t="s">
        <v>534</v>
      </c>
      <c r="F67" s="159">
        <v>3756</v>
      </c>
      <c r="G67" s="159">
        <v>279</v>
      </c>
      <c r="H67" s="157"/>
      <c r="I67" s="160" t="s">
        <v>535</v>
      </c>
      <c r="J67" s="160" t="s">
        <v>254</v>
      </c>
      <c r="K67" s="160" t="s">
        <v>56</v>
      </c>
      <c r="L67" s="160" t="s">
        <v>240</v>
      </c>
      <c r="M67" s="160" t="s">
        <v>534</v>
      </c>
      <c r="N67" s="160" t="s">
        <v>536</v>
      </c>
      <c r="O67" s="160" t="s">
        <v>243</v>
      </c>
      <c r="P67" s="160" t="s">
        <v>244</v>
      </c>
      <c r="Q67" s="160"/>
      <c r="R67" s="160"/>
      <c r="S67" s="160" t="s">
        <v>245</v>
      </c>
    </row>
    <row r="68" spans="1:19" hidden="1">
      <c r="A68" s="159">
        <v>66</v>
      </c>
      <c r="B68" s="160" t="s">
        <v>537</v>
      </c>
      <c r="C68" s="160" t="s">
        <v>234</v>
      </c>
      <c r="D68" s="160" t="s">
        <v>287</v>
      </c>
      <c r="E68" s="160" t="s">
        <v>288</v>
      </c>
      <c r="F68" s="159">
        <v>603961</v>
      </c>
      <c r="G68" s="159">
        <v>104986</v>
      </c>
      <c r="H68" s="157"/>
      <c r="I68" s="160" t="s">
        <v>538</v>
      </c>
      <c r="J68" s="160" t="s">
        <v>539</v>
      </c>
      <c r="K68" s="160" t="s">
        <v>419</v>
      </c>
      <c r="L68" s="160" t="s">
        <v>240</v>
      </c>
      <c r="M68" s="160" t="s">
        <v>540</v>
      </c>
      <c r="N68" s="160" t="s">
        <v>242</v>
      </c>
      <c r="O68" s="160" t="s">
        <v>268</v>
      </c>
      <c r="P68" s="160" t="s">
        <v>269</v>
      </c>
      <c r="Q68" s="160">
        <v>5</v>
      </c>
      <c r="R68" s="160">
        <v>5</v>
      </c>
      <c r="S68" s="160" t="s">
        <v>245</v>
      </c>
    </row>
    <row r="69" spans="1:19" hidden="1">
      <c r="A69" s="159">
        <v>67</v>
      </c>
      <c r="B69" s="160" t="s">
        <v>541</v>
      </c>
      <c r="C69" s="160" t="s">
        <v>234</v>
      </c>
      <c r="D69" s="160" t="s">
        <v>247</v>
      </c>
      <c r="E69" s="160" t="s">
        <v>303</v>
      </c>
      <c r="F69" s="159">
        <v>193341</v>
      </c>
      <c r="G69" s="159">
        <v>32279</v>
      </c>
      <c r="H69" s="157"/>
      <c r="I69" s="160" t="s">
        <v>542</v>
      </c>
      <c r="J69" s="160" t="s">
        <v>543</v>
      </c>
      <c r="K69" s="160" t="s">
        <v>419</v>
      </c>
      <c r="L69" s="160" t="s">
        <v>240</v>
      </c>
      <c r="M69" s="160" t="s">
        <v>371</v>
      </c>
      <c r="N69" s="160" t="s">
        <v>372</v>
      </c>
      <c r="O69" s="160" t="s">
        <v>256</v>
      </c>
      <c r="P69" s="160" t="s">
        <v>345</v>
      </c>
      <c r="Q69" s="160">
        <v>9</v>
      </c>
      <c r="R69" s="160"/>
      <c r="S69" s="160" t="s">
        <v>245</v>
      </c>
    </row>
    <row r="70" spans="1:19" hidden="1">
      <c r="A70" s="159">
        <v>68</v>
      </c>
      <c r="B70" s="160" t="s">
        <v>544</v>
      </c>
      <c r="C70" s="160" t="s">
        <v>234</v>
      </c>
      <c r="D70" s="160" t="s">
        <v>283</v>
      </c>
      <c r="E70" s="160" t="s">
        <v>545</v>
      </c>
      <c r="F70" s="159">
        <v>181</v>
      </c>
      <c r="G70" s="159">
        <v>34</v>
      </c>
      <c r="H70" s="157"/>
      <c r="I70" s="160" t="s">
        <v>546</v>
      </c>
      <c r="J70" s="160" t="s">
        <v>238</v>
      </c>
      <c r="K70" s="160" t="s">
        <v>239</v>
      </c>
      <c r="L70" s="160" t="s">
        <v>240</v>
      </c>
      <c r="M70" s="160" t="s">
        <v>545</v>
      </c>
      <c r="N70" s="160" t="s">
        <v>244</v>
      </c>
      <c r="O70" s="160" t="s">
        <v>243</v>
      </c>
      <c r="P70" s="160" t="s">
        <v>244</v>
      </c>
      <c r="Q70" s="160"/>
      <c r="R70" s="160"/>
      <c r="S70" s="160" t="s">
        <v>245</v>
      </c>
    </row>
    <row r="71" spans="1:19" hidden="1">
      <c r="A71" s="159">
        <v>69</v>
      </c>
      <c r="B71" s="160" t="s">
        <v>547</v>
      </c>
      <c r="C71" s="160" t="s">
        <v>234</v>
      </c>
      <c r="D71" s="160" t="s">
        <v>287</v>
      </c>
      <c r="E71" s="160" t="s">
        <v>288</v>
      </c>
      <c r="F71" s="159">
        <v>603961</v>
      </c>
      <c r="G71" s="159">
        <v>104986</v>
      </c>
      <c r="H71" s="157"/>
      <c r="I71" s="160" t="s">
        <v>548</v>
      </c>
      <c r="J71" s="160" t="s">
        <v>505</v>
      </c>
      <c r="K71" s="160" t="s">
        <v>56</v>
      </c>
      <c r="L71" s="160" t="s">
        <v>240</v>
      </c>
      <c r="M71" s="160" t="s">
        <v>549</v>
      </c>
      <c r="N71" s="160" t="s">
        <v>550</v>
      </c>
      <c r="O71" s="160" t="s">
        <v>243</v>
      </c>
      <c r="P71" s="160" t="s">
        <v>244</v>
      </c>
      <c r="Q71" s="160"/>
      <c r="R71" s="160"/>
      <c r="S71" s="160" t="s">
        <v>245</v>
      </c>
    </row>
    <row r="72" spans="1:19" hidden="1">
      <c r="A72" s="159">
        <v>70</v>
      </c>
      <c r="B72" s="160" t="s">
        <v>551</v>
      </c>
      <c r="C72" s="160" t="s">
        <v>234</v>
      </c>
      <c r="D72" s="160" t="s">
        <v>287</v>
      </c>
      <c r="E72" s="160" t="s">
        <v>288</v>
      </c>
      <c r="F72" s="159">
        <v>603961</v>
      </c>
      <c r="G72" s="159">
        <v>104986</v>
      </c>
      <c r="H72" s="157"/>
      <c r="I72" s="160" t="s">
        <v>378</v>
      </c>
      <c r="J72" s="160" t="s">
        <v>379</v>
      </c>
      <c r="K72" s="160" t="s">
        <v>380</v>
      </c>
      <c r="L72" s="160" t="s">
        <v>240</v>
      </c>
      <c r="M72" s="160" t="s">
        <v>489</v>
      </c>
      <c r="N72" s="160" t="s">
        <v>552</v>
      </c>
      <c r="O72" s="160" t="s">
        <v>243</v>
      </c>
      <c r="P72" s="160" t="s">
        <v>244</v>
      </c>
      <c r="Q72" s="160"/>
      <c r="R72" s="160"/>
      <c r="S72" s="160" t="s">
        <v>245</v>
      </c>
    </row>
    <row r="73" spans="1:19" hidden="1">
      <c r="A73" s="159">
        <v>71</v>
      </c>
      <c r="B73" s="160" t="s">
        <v>553</v>
      </c>
      <c r="C73" s="160" t="s">
        <v>234</v>
      </c>
      <c r="D73" s="160" t="s">
        <v>287</v>
      </c>
      <c r="E73" s="160" t="s">
        <v>288</v>
      </c>
      <c r="F73" s="159">
        <v>603961</v>
      </c>
      <c r="G73" s="159">
        <v>104986</v>
      </c>
      <c r="H73" s="157"/>
      <c r="I73" s="160" t="s">
        <v>554</v>
      </c>
      <c r="J73" s="160" t="s">
        <v>370</v>
      </c>
      <c r="K73" s="160" t="s">
        <v>56</v>
      </c>
      <c r="L73" s="160" t="s">
        <v>240</v>
      </c>
      <c r="M73" s="160" t="s">
        <v>555</v>
      </c>
      <c r="N73" s="160" t="s">
        <v>556</v>
      </c>
      <c r="O73" s="160" t="s">
        <v>256</v>
      </c>
      <c r="P73" s="160" t="s">
        <v>350</v>
      </c>
      <c r="Q73" s="160">
        <v>100</v>
      </c>
      <c r="R73" s="160">
        <v>2</v>
      </c>
      <c r="S73" s="160" t="s">
        <v>245</v>
      </c>
    </row>
    <row r="74" spans="1:19" hidden="1">
      <c r="A74" s="159">
        <v>72</v>
      </c>
      <c r="B74" s="160" t="s">
        <v>557</v>
      </c>
      <c r="C74" s="160" t="s">
        <v>234</v>
      </c>
      <c r="D74" s="160" t="s">
        <v>235</v>
      </c>
      <c r="E74" s="160" t="s">
        <v>558</v>
      </c>
      <c r="F74" s="159">
        <v>107</v>
      </c>
      <c r="G74" s="159">
        <v>27</v>
      </c>
      <c r="H74" s="157"/>
      <c r="I74" s="160" t="s">
        <v>559</v>
      </c>
      <c r="J74" s="160" t="s">
        <v>560</v>
      </c>
      <c r="K74" s="160" t="s">
        <v>306</v>
      </c>
      <c r="L74" s="160" t="s">
        <v>240</v>
      </c>
      <c r="M74" s="160" t="s">
        <v>558</v>
      </c>
      <c r="N74" s="160" t="s">
        <v>561</v>
      </c>
      <c r="O74" s="160" t="s">
        <v>256</v>
      </c>
      <c r="P74" s="160" t="s">
        <v>244</v>
      </c>
      <c r="Q74" s="160"/>
      <c r="R74" s="160"/>
      <c r="S74" s="160" t="s">
        <v>257</v>
      </c>
    </row>
    <row r="75" spans="1:19" hidden="1">
      <c r="A75" s="159">
        <v>73</v>
      </c>
      <c r="B75" s="160" t="s">
        <v>562</v>
      </c>
      <c r="C75" s="160" t="s">
        <v>234</v>
      </c>
      <c r="D75" s="160" t="s">
        <v>283</v>
      </c>
      <c r="E75" s="160" t="s">
        <v>563</v>
      </c>
      <c r="F75" s="159">
        <v>23</v>
      </c>
      <c r="G75" s="159">
        <v>3</v>
      </c>
      <c r="H75" s="157"/>
      <c r="I75" s="160" t="s">
        <v>564</v>
      </c>
      <c r="J75" s="160" t="s">
        <v>238</v>
      </c>
      <c r="K75" s="160" t="s">
        <v>239</v>
      </c>
      <c r="L75" s="160" t="s">
        <v>240</v>
      </c>
      <c r="M75" s="160" t="s">
        <v>563</v>
      </c>
      <c r="N75" s="160" t="s">
        <v>244</v>
      </c>
      <c r="O75" s="160" t="s">
        <v>243</v>
      </c>
      <c r="P75" s="160" t="s">
        <v>244</v>
      </c>
      <c r="Q75" s="160"/>
      <c r="R75" s="160"/>
      <c r="S75" s="160" t="s">
        <v>245</v>
      </c>
    </row>
    <row r="76" spans="1:19" hidden="1">
      <c r="A76" s="159">
        <v>74</v>
      </c>
      <c r="B76" s="160" t="s">
        <v>565</v>
      </c>
      <c r="C76" s="160" t="s">
        <v>234</v>
      </c>
      <c r="D76" s="160" t="s">
        <v>566</v>
      </c>
      <c r="E76" s="160" t="s">
        <v>567</v>
      </c>
      <c r="F76" s="159">
        <v>328</v>
      </c>
      <c r="G76" s="159">
        <v>43</v>
      </c>
      <c r="H76" s="157"/>
      <c r="I76" s="160" t="s">
        <v>568</v>
      </c>
      <c r="J76" s="160" t="s">
        <v>238</v>
      </c>
      <c r="K76" s="160" t="s">
        <v>239</v>
      </c>
      <c r="L76" s="160" t="s">
        <v>240</v>
      </c>
      <c r="M76" s="160" t="s">
        <v>569</v>
      </c>
      <c r="N76" s="160" t="s">
        <v>486</v>
      </c>
      <c r="O76" s="160" t="s">
        <v>243</v>
      </c>
      <c r="P76" s="160" t="s">
        <v>244</v>
      </c>
      <c r="Q76" s="160"/>
      <c r="R76" s="160"/>
      <c r="S76" s="160" t="s">
        <v>245</v>
      </c>
    </row>
    <row r="77" spans="1:19" hidden="1">
      <c r="A77" s="159">
        <v>75</v>
      </c>
      <c r="B77" s="160" t="s">
        <v>570</v>
      </c>
      <c r="C77" s="160" t="s">
        <v>234</v>
      </c>
      <c r="D77" s="160" t="s">
        <v>365</v>
      </c>
      <c r="E77" s="160" t="s">
        <v>571</v>
      </c>
      <c r="F77" s="159">
        <v>2833</v>
      </c>
      <c r="G77" s="159">
        <v>386</v>
      </c>
      <c r="H77" s="157"/>
      <c r="I77" s="160" t="s">
        <v>572</v>
      </c>
      <c r="J77" s="160" t="s">
        <v>254</v>
      </c>
      <c r="K77" s="160" t="s">
        <v>56</v>
      </c>
      <c r="L77" s="160" t="s">
        <v>240</v>
      </c>
      <c r="M77" s="160" t="s">
        <v>573</v>
      </c>
      <c r="N77" s="160" t="s">
        <v>301</v>
      </c>
      <c r="O77" s="160" t="s">
        <v>256</v>
      </c>
      <c r="P77" s="160" t="s">
        <v>269</v>
      </c>
      <c r="Q77" s="160">
        <v>100</v>
      </c>
      <c r="R77" s="160">
        <v>2</v>
      </c>
      <c r="S77" s="160" t="s">
        <v>257</v>
      </c>
    </row>
    <row r="78" spans="1:19" hidden="1">
      <c r="A78" s="159">
        <v>76</v>
      </c>
      <c r="B78" s="160" t="s">
        <v>574</v>
      </c>
      <c r="C78" s="160" t="s">
        <v>234</v>
      </c>
      <c r="D78" s="160" t="s">
        <v>323</v>
      </c>
      <c r="E78" s="160" t="s">
        <v>575</v>
      </c>
      <c r="F78" s="159">
        <v>308</v>
      </c>
      <c r="G78" s="159">
        <v>56</v>
      </c>
      <c r="H78" s="157"/>
      <c r="I78" s="160" t="s">
        <v>576</v>
      </c>
      <c r="J78" s="160" t="s">
        <v>238</v>
      </c>
      <c r="K78" s="160" t="s">
        <v>239</v>
      </c>
      <c r="L78" s="160" t="s">
        <v>240</v>
      </c>
      <c r="M78" s="160" t="s">
        <v>575</v>
      </c>
      <c r="N78" s="160" t="s">
        <v>267</v>
      </c>
      <c r="O78" s="160" t="s">
        <v>243</v>
      </c>
      <c r="P78" s="160" t="s">
        <v>244</v>
      </c>
      <c r="Q78" s="160"/>
      <c r="R78" s="160"/>
      <c r="S78" s="160" t="s">
        <v>245</v>
      </c>
    </row>
    <row r="79" spans="1:19" hidden="1">
      <c r="A79" s="159">
        <v>77</v>
      </c>
      <c r="B79" s="160" t="s">
        <v>577</v>
      </c>
      <c r="C79" s="160" t="s">
        <v>234</v>
      </c>
      <c r="D79" s="160" t="s">
        <v>283</v>
      </c>
      <c r="E79" s="160" t="s">
        <v>388</v>
      </c>
      <c r="F79" s="159">
        <v>32766</v>
      </c>
      <c r="G79" s="159">
        <v>8075</v>
      </c>
      <c r="H79" s="157"/>
      <c r="I79" s="160" t="s">
        <v>578</v>
      </c>
      <c r="J79" s="160" t="s">
        <v>290</v>
      </c>
      <c r="K79" s="160" t="s">
        <v>291</v>
      </c>
      <c r="L79" s="160" t="s">
        <v>240</v>
      </c>
      <c r="M79" s="160" t="s">
        <v>579</v>
      </c>
      <c r="N79" s="160" t="s">
        <v>580</v>
      </c>
      <c r="O79" s="160" t="s">
        <v>256</v>
      </c>
      <c r="P79" s="160" t="s">
        <v>269</v>
      </c>
      <c r="Q79" s="160">
        <v>100</v>
      </c>
      <c r="R79" s="160">
        <v>5</v>
      </c>
      <c r="S79" s="160" t="s">
        <v>245</v>
      </c>
    </row>
    <row r="80" spans="1:19" hidden="1">
      <c r="A80" s="159">
        <v>78</v>
      </c>
      <c r="B80" s="160" t="s">
        <v>581</v>
      </c>
      <c r="C80" s="160" t="s">
        <v>234</v>
      </c>
      <c r="D80" s="160" t="s">
        <v>271</v>
      </c>
      <c r="E80" s="160" t="s">
        <v>582</v>
      </c>
      <c r="F80" s="159">
        <v>173</v>
      </c>
      <c r="G80" s="159">
        <v>34</v>
      </c>
      <c r="H80" s="157"/>
      <c r="I80" s="160" t="s">
        <v>583</v>
      </c>
      <c r="J80" s="160" t="s">
        <v>238</v>
      </c>
      <c r="K80" s="160" t="s">
        <v>239</v>
      </c>
      <c r="L80" s="160" t="s">
        <v>240</v>
      </c>
      <c r="M80" s="160" t="s">
        <v>584</v>
      </c>
      <c r="N80" s="160" t="s">
        <v>528</v>
      </c>
      <c r="O80" s="160" t="s">
        <v>243</v>
      </c>
      <c r="P80" s="160" t="s">
        <v>244</v>
      </c>
      <c r="Q80" s="160"/>
      <c r="R80" s="160"/>
      <c r="S80" s="160" t="s">
        <v>245</v>
      </c>
    </row>
    <row r="81" spans="1:19" hidden="1">
      <c r="A81" s="159">
        <v>79</v>
      </c>
      <c r="B81" s="160" t="s">
        <v>585</v>
      </c>
      <c r="C81" s="160" t="s">
        <v>234</v>
      </c>
      <c r="D81" s="160" t="s">
        <v>287</v>
      </c>
      <c r="E81" s="160" t="s">
        <v>288</v>
      </c>
      <c r="F81" s="159">
        <v>603961</v>
      </c>
      <c r="G81" s="159">
        <v>104986</v>
      </c>
      <c r="H81" s="157"/>
      <c r="I81" s="160" t="s">
        <v>378</v>
      </c>
      <c r="J81" s="160" t="s">
        <v>379</v>
      </c>
      <c r="K81" s="160" t="s">
        <v>380</v>
      </c>
      <c r="L81" s="160" t="s">
        <v>240</v>
      </c>
      <c r="M81" s="160" t="s">
        <v>586</v>
      </c>
      <c r="N81" s="160" t="s">
        <v>349</v>
      </c>
      <c r="O81" s="160" t="s">
        <v>243</v>
      </c>
      <c r="P81" s="160" t="s">
        <v>244</v>
      </c>
      <c r="Q81" s="160"/>
      <c r="R81" s="160"/>
      <c r="S81" s="160" t="s">
        <v>245</v>
      </c>
    </row>
    <row r="82" spans="1:19" hidden="1">
      <c r="A82" s="159">
        <v>80</v>
      </c>
      <c r="B82" s="160" t="s">
        <v>587</v>
      </c>
      <c r="C82" s="160" t="s">
        <v>234</v>
      </c>
      <c r="D82" s="160" t="s">
        <v>287</v>
      </c>
      <c r="E82" s="160" t="s">
        <v>288</v>
      </c>
      <c r="F82" s="159">
        <v>603961</v>
      </c>
      <c r="G82" s="159">
        <v>104986</v>
      </c>
      <c r="H82" s="157"/>
      <c r="I82" s="160" t="s">
        <v>588</v>
      </c>
      <c r="J82" s="160" t="s">
        <v>589</v>
      </c>
      <c r="K82" s="160" t="s">
        <v>590</v>
      </c>
      <c r="L82" s="160" t="s">
        <v>318</v>
      </c>
      <c r="M82" s="160" t="s">
        <v>381</v>
      </c>
      <c r="N82" s="160" t="s">
        <v>591</v>
      </c>
      <c r="O82" s="160" t="s">
        <v>256</v>
      </c>
      <c r="P82" s="160" t="s">
        <v>269</v>
      </c>
      <c r="Q82" s="160">
        <v>10</v>
      </c>
      <c r="R82" s="160">
        <v>10</v>
      </c>
      <c r="S82" s="160" t="s">
        <v>245</v>
      </c>
    </row>
    <row r="83" spans="1:19" hidden="1">
      <c r="A83" s="159">
        <v>81</v>
      </c>
      <c r="B83" s="160" t="s">
        <v>592</v>
      </c>
      <c r="C83" s="160" t="s">
        <v>234</v>
      </c>
      <c r="D83" s="160" t="s">
        <v>508</v>
      </c>
      <c r="E83" s="160" t="s">
        <v>593</v>
      </c>
      <c r="F83" s="159">
        <v>144</v>
      </c>
      <c r="G83" s="159">
        <v>20</v>
      </c>
      <c r="H83" s="157"/>
      <c r="I83" s="160" t="s">
        <v>238</v>
      </c>
      <c r="J83" s="160" t="s">
        <v>238</v>
      </c>
      <c r="K83" s="160" t="s">
        <v>239</v>
      </c>
      <c r="L83" s="160" t="s">
        <v>240</v>
      </c>
      <c r="M83" s="160" t="s">
        <v>594</v>
      </c>
      <c r="N83" s="160" t="s">
        <v>242</v>
      </c>
      <c r="O83" s="160" t="s">
        <v>243</v>
      </c>
      <c r="P83" s="160" t="s">
        <v>244</v>
      </c>
      <c r="Q83" s="160"/>
      <c r="R83" s="160"/>
      <c r="S83" s="160" t="s">
        <v>245</v>
      </c>
    </row>
    <row r="84" spans="1:19" hidden="1">
      <c r="A84" s="159">
        <v>82</v>
      </c>
      <c r="B84" s="160" t="s">
        <v>595</v>
      </c>
      <c r="C84" s="160" t="s">
        <v>234</v>
      </c>
      <c r="D84" s="160" t="s">
        <v>287</v>
      </c>
      <c r="E84" s="160" t="s">
        <v>288</v>
      </c>
      <c r="F84" s="159">
        <v>603961</v>
      </c>
      <c r="G84" s="159">
        <v>104986</v>
      </c>
      <c r="H84" s="157"/>
      <c r="I84" s="160" t="s">
        <v>596</v>
      </c>
      <c r="J84" s="160" t="s">
        <v>505</v>
      </c>
      <c r="K84" s="160" t="s">
        <v>56</v>
      </c>
      <c r="L84" s="160" t="s">
        <v>240</v>
      </c>
      <c r="M84" s="160" t="s">
        <v>597</v>
      </c>
      <c r="N84" s="160" t="s">
        <v>301</v>
      </c>
      <c r="O84" s="160" t="s">
        <v>256</v>
      </c>
      <c r="P84" s="160" t="s">
        <v>269</v>
      </c>
      <c r="Q84" s="160">
        <v>100</v>
      </c>
      <c r="R84" s="160">
        <v>5</v>
      </c>
      <c r="S84" s="160" t="s">
        <v>245</v>
      </c>
    </row>
    <row r="85" spans="1:19" hidden="1">
      <c r="A85" s="159">
        <v>83</v>
      </c>
      <c r="B85" s="160" t="s">
        <v>598</v>
      </c>
      <c r="C85" s="160" t="s">
        <v>234</v>
      </c>
      <c r="D85" s="160" t="s">
        <v>287</v>
      </c>
      <c r="E85" s="160" t="s">
        <v>288</v>
      </c>
      <c r="F85" s="159">
        <v>603961</v>
      </c>
      <c r="G85" s="159">
        <v>104986</v>
      </c>
      <c r="H85" s="157"/>
      <c r="I85" s="160" t="s">
        <v>599</v>
      </c>
      <c r="J85" s="160" t="s">
        <v>600</v>
      </c>
      <c r="K85" s="160" t="s">
        <v>419</v>
      </c>
      <c r="L85" s="160" t="s">
        <v>318</v>
      </c>
      <c r="M85" s="160" t="s">
        <v>601</v>
      </c>
      <c r="N85" s="160" t="s">
        <v>340</v>
      </c>
      <c r="O85" s="160" t="s">
        <v>268</v>
      </c>
      <c r="P85" s="160" t="s">
        <v>269</v>
      </c>
      <c r="Q85" s="160">
        <v>5</v>
      </c>
      <c r="R85" s="160">
        <v>5</v>
      </c>
      <c r="S85" s="160" t="s">
        <v>245</v>
      </c>
    </row>
    <row r="86" spans="1:19" hidden="1">
      <c r="A86" s="159">
        <v>84</v>
      </c>
      <c r="B86" s="160" t="s">
        <v>602</v>
      </c>
      <c r="C86" s="160" t="s">
        <v>234</v>
      </c>
      <c r="D86" s="160" t="s">
        <v>603</v>
      </c>
      <c r="E86" s="160" t="s">
        <v>604</v>
      </c>
      <c r="F86" s="159">
        <v>5946</v>
      </c>
      <c r="G86" s="159">
        <v>1878</v>
      </c>
      <c r="H86" s="157"/>
      <c r="I86" s="160" t="s">
        <v>605</v>
      </c>
      <c r="J86" s="160" t="s">
        <v>305</v>
      </c>
      <c r="K86" s="160" t="s">
        <v>306</v>
      </c>
      <c r="L86" s="160" t="s">
        <v>318</v>
      </c>
      <c r="M86" s="160" t="s">
        <v>606</v>
      </c>
      <c r="N86" s="160" t="s">
        <v>301</v>
      </c>
      <c r="O86" s="160" t="s">
        <v>256</v>
      </c>
      <c r="P86" s="160" t="s">
        <v>607</v>
      </c>
      <c r="Q86" s="160">
        <v>20</v>
      </c>
      <c r="R86" s="160">
        <v>10</v>
      </c>
      <c r="S86" s="160" t="s">
        <v>245</v>
      </c>
    </row>
    <row r="87" spans="1:19" hidden="1">
      <c r="A87" s="159">
        <v>85</v>
      </c>
      <c r="B87" s="160" t="s">
        <v>608</v>
      </c>
      <c r="C87" s="160" t="s">
        <v>234</v>
      </c>
      <c r="D87" s="160" t="s">
        <v>247</v>
      </c>
      <c r="E87" s="160" t="s">
        <v>303</v>
      </c>
      <c r="F87" s="159">
        <v>193341</v>
      </c>
      <c r="G87" s="159">
        <v>32279</v>
      </c>
      <c r="H87" s="157"/>
      <c r="I87" s="160" t="s">
        <v>609</v>
      </c>
      <c r="J87" s="160" t="s">
        <v>610</v>
      </c>
      <c r="K87" s="160" t="s">
        <v>306</v>
      </c>
      <c r="L87" s="160" t="s">
        <v>240</v>
      </c>
      <c r="M87" s="160" t="s">
        <v>611</v>
      </c>
      <c r="N87" s="160" t="s">
        <v>528</v>
      </c>
      <c r="O87" s="160" t="s">
        <v>256</v>
      </c>
      <c r="P87" s="160" t="s">
        <v>345</v>
      </c>
      <c r="Q87" s="160">
        <v>100</v>
      </c>
      <c r="R87" s="160">
        <v>10</v>
      </c>
      <c r="S87" s="160" t="s">
        <v>245</v>
      </c>
    </row>
    <row r="88" spans="1:19" hidden="1">
      <c r="A88" s="159">
        <v>86</v>
      </c>
      <c r="B88" s="160" t="s">
        <v>612</v>
      </c>
      <c r="C88" s="160" t="s">
        <v>234</v>
      </c>
      <c r="D88" s="160" t="s">
        <v>323</v>
      </c>
      <c r="E88" s="160" t="s">
        <v>352</v>
      </c>
      <c r="F88" s="159">
        <v>30923</v>
      </c>
      <c r="G88" s="159">
        <v>6385</v>
      </c>
      <c r="H88" s="157"/>
      <c r="I88" s="160" t="s">
        <v>613</v>
      </c>
      <c r="J88" s="160" t="s">
        <v>614</v>
      </c>
      <c r="K88" s="160" t="s">
        <v>419</v>
      </c>
      <c r="L88" s="160" t="s">
        <v>240</v>
      </c>
      <c r="M88" s="160" t="s">
        <v>615</v>
      </c>
      <c r="N88" s="160" t="s">
        <v>413</v>
      </c>
      <c r="O88" s="160" t="s">
        <v>243</v>
      </c>
      <c r="P88" s="160" t="s">
        <v>244</v>
      </c>
      <c r="Q88" s="160"/>
      <c r="R88" s="160"/>
      <c r="S88" s="160" t="s">
        <v>245</v>
      </c>
    </row>
    <row r="89" spans="1:19" hidden="1">
      <c r="A89" s="159">
        <v>87</v>
      </c>
      <c r="B89" s="160" t="s">
        <v>616</v>
      </c>
      <c r="C89" s="160" t="s">
        <v>234</v>
      </c>
      <c r="D89" s="160" t="s">
        <v>247</v>
      </c>
      <c r="E89" s="160" t="s">
        <v>617</v>
      </c>
      <c r="F89" s="159">
        <v>2231</v>
      </c>
      <c r="G89" s="159">
        <v>414</v>
      </c>
      <c r="H89" s="157"/>
      <c r="I89" s="160" t="s">
        <v>618</v>
      </c>
      <c r="J89" s="160" t="s">
        <v>254</v>
      </c>
      <c r="K89" s="160" t="s">
        <v>56</v>
      </c>
      <c r="L89" s="160" t="s">
        <v>240</v>
      </c>
      <c r="M89" s="160" t="s">
        <v>617</v>
      </c>
      <c r="N89" s="160" t="s">
        <v>619</v>
      </c>
      <c r="O89" s="160" t="s">
        <v>256</v>
      </c>
      <c r="P89" s="160" t="s">
        <v>269</v>
      </c>
      <c r="Q89" s="160">
        <v>10</v>
      </c>
      <c r="R89" s="160">
        <v>10</v>
      </c>
      <c r="S89" s="160" t="s">
        <v>257</v>
      </c>
    </row>
    <row r="90" spans="1:19" hidden="1">
      <c r="A90" s="159">
        <v>88</v>
      </c>
      <c r="B90" s="160" t="s">
        <v>620</v>
      </c>
      <c r="C90" s="160" t="s">
        <v>234</v>
      </c>
      <c r="D90" s="160" t="s">
        <v>271</v>
      </c>
      <c r="E90" s="160" t="s">
        <v>621</v>
      </c>
      <c r="F90" s="159">
        <v>244</v>
      </c>
      <c r="G90" s="159">
        <v>33</v>
      </c>
      <c r="H90" s="157"/>
      <c r="I90" s="160" t="s">
        <v>622</v>
      </c>
      <c r="J90" s="160" t="s">
        <v>254</v>
      </c>
      <c r="K90" s="160" t="s">
        <v>56</v>
      </c>
      <c r="L90" s="160" t="s">
        <v>240</v>
      </c>
      <c r="M90" s="160" t="s">
        <v>623</v>
      </c>
      <c r="N90" s="160" t="s">
        <v>464</v>
      </c>
      <c r="O90" s="160" t="s">
        <v>256</v>
      </c>
      <c r="P90" s="160" t="s">
        <v>244</v>
      </c>
      <c r="Q90" s="160">
        <v>2</v>
      </c>
      <c r="R90" s="160">
        <v>2</v>
      </c>
      <c r="S90" s="160" t="s">
        <v>257</v>
      </c>
    </row>
    <row r="91" spans="1:19" hidden="1">
      <c r="A91" s="159">
        <v>89</v>
      </c>
      <c r="B91" s="160" t="s">
        <v>624</v>
      </c>
      <c r="C91" s="160" t="s">
        <v>234</v>
      </c>
      <c r="D91" s="160" t="s">
        <v>295</v>
      </c>
      <c r="E91" s="160" t="s">
        <v>625</v>
      </c>
      <c r="F91" s="159">
        <v>244</v>
      </c>
      <c r="G91" s="159">
        <v>56</v>
      </c>
      <c r="H91" s="157"/>
      <c r="I91" s="160" t="s">
        <v>626</v>
      </c>
      <c r="J91" s="160" t="s">
        <v>238</v>
      </c>
      <c r="K91" s="160" t="s">
        <v>239</v>
      </c>
      <c r="L91" s="160" t="s">
        <v>240</v>
      </c>
      <c r="M91" s="160" t="s">
        <v>262</v>
      </c>
      <c r="N91" s="160" t="s">
        <v>627</v>
      </c>
      <c r="O91" s="160" t="s">
        <v>243</v>
      </c>
      <c r="P91" s="160" t="s">
        <v>244</v>
      </c>
      <c r="Q91" s="160"/>
      <c r="R91" s="160"/>
      <c r="S91" s="160" t="s">
        <v>245</v>
      </c>
    </row>
    <row r="92" spans="1:19" hidden="1">
      <c r="A92" s="159">
        <v>90</v>
      </c>
      <c r="B92" s="160" t="s">
        <v>628</v>
      </c>
      <c r="C92" s="160" t="s">
        <v>234</v>
      </c>
      <c r="D92" s="160" t="s">
        <v>247</v>
      </c>
      <c r="E92" s="160" t="s">
        <v>303</v>
      </c>
      <c r="F92" s="159">
        <v>193341</v>
      </c>
      <c r="G92" s="159">
        <v>32279</v>
      </c>
      <c r="H92" s="157"/>
      <c r="I92" s="160" t="s">
        <v>629</v>
      </c>
      <c r="J92" s="160" t="s">
        <v>379</v>
      </c>
      <c r="K92" s="160" t="s">
        <v>380</v>
      </c>
      <c r="L92" s="160" t="s">
        <v>240</v>
      </c>
      <c r="M92" s="160" t="s">
        <v>390</v>
      </c>
      <c r="N92" s="160" t="s">
        <v>630</v>
      </c>
      <c r="O92" s="160" t="s">
        <v>243</v>
      </c>
      <c r="P92" s="160" t="s">
        <v>244</v>
      </c>
      <c r="Q92" s="160"/>
      <c r="R92" s="160"/>
      <c r="S92" s="160" t="s">
        <v>245</v>
      </c>
    </row>
    <row r="93" spans="1:19" hidden="1">
      <c r="A93" s="159">
        <v>91</v>
      </c>
      <c r="B93" s="160" t="s">
        <v>631</v>
      </c>
      <c r="C93" s="160" t="s">
        <v>234</v>
      </c>
      <c r="D93" s="160" t="s">
        <v>283</v>
      </c>
      <c r="E93" s="160" t="s">
        <v>388</v>
      </c>
      <c r="F93" s="159">
        <v>32766</v>
      </c>
      <c r="G93" s="159">
        <v>8075</v>
      </c>
      <c r="H93" s="157"/>
      <c r="I93" s="160" t="s">
        <v>632</v>
      </c>
      <c r="J93" s="160" t="s">
        <v>495</v>
      </c>
      <c r="K93" s="160" t="s">
        <v>56</v>
      </c>
      <c r="L93" s="160" t="s">
        <v>240</v>
      </c>
      <c r="M93" s="160" t="s">
        <v>633</v>
      </c>
      <c r="N93" s="160" t="s">
        <v>464</v>
      </c>
      <c r="O93" s="160" t="s">
        <v>256</v>
      </c>
      <c r="P93" s="160" t="s">
        <v>269</v>
      </c>
      <c r="Q93" s="160">
        <v>100</v>
      </c>
      <c r="R93" s="160">
        <v>5</v>
      </c>
      <c r="S93" s="160" t="s">
        <v>245</v>
      </c>
    </row>
    <row r="94" spans="1:19" hidden="1">
      <c r="A94" s="159">
        <v>92</v>
      </c>
      <c r="B94" s="160" t="s">
        <v>634</v>
      </c>
      <c r="C94" s="160" t="s">
        <v>234</v>
      </c>
      <c r="D94" s="160" t="s">
        <v>315</v>
      </c>
      <c r="E94" s="160" t="s">
        <v>635</v>
      </c>
      <c r="F94" s="159">
        <v>153</v>
      </c>
      <c r="G94" s="159">
        <v>24</v>
      </c>
      <c r="H94" s="157"/>
      <c r="I94" s="160" t="s">
        <v>636</v>
      </c>
      <c r="J94" s="160" t="s">
        <v>238</v>
      </c>
      <c r="K94" s="160" t="s">
        <v>239</v>
      </c>
      <c r="L94" s="160" t="s">
        <v>240</v>
      </c>
      <c r="M94" s="160" t="s">
        <v>280</v>
      </c>
      <c r="N94" s="160" t="s">
        <v>267</v>
      </c>
      <c r="O94" s="160" t="s">
        <v>243</v>
      </c>
      <c r="P94" s="160" t="s">
        <v>244</v>
      </c>
      <c r="Q94" s="160"/>
      <c r="R94" s="160"/>
      <c r="S94" s="160" t="s">
        <v>245</v>
      </c>
    </row>
    <row r="95" spans="1:19" hidden="1">
      <c r="A95" s="159">
        <v>93</v>
      </c>
      <c r="B95" s="160" t="s">
        <v>637</v>
      </c>
      <c r="C95" s="160" t="s">
        <v>234</v>
      </c>
      <c r="D95" s="160" t="s">
        <v>323</v>
      </c>
      <c r="E95" s="160" t="s">
        <v>638</v>
      </c>
      <c r="F95" s="159">
        <v>106</v>
      </c>
      <c r="G95" s="159">
        <v>106</v>
      </c>
      <c r="H95" s="157"/>
      <c r="I95" s="160" t="s">
        <v>639</v>
      </c>
      <c r="J95" s="160" t="s">
        <v>238</v>
      </c>
      <c r="K95" s="160" t="s">
        <v>239</v>
      </c>
      <c r="L95" s="160" t="s">
        <v>240</v>
      </c>
      <c r="M95" s="160" t="s">
        <v>638</v>
      </c>
      <c r="N95" s="160" t="s">
        <v>640</v>
      </c>
      <c r="O95" s="160" t="s">
        <v>243</v>
      </c>
      <c r="P95" s="160" t="s">
        <v>244</v>
      </c>
      <c r="Q95" s="160"/>
      <c r="R95" s="160"/>
      <c r="S95" s="160" t="s">
        <v>245</v>
      </c>
    </row>
    <row r="96" spans="1:19" hidden="1">
      <c r="A96" s="159">
        <v>94</v>
      </c>
      <c r="B96" s="160" t="s">
        <v>641</v>
      </c>
      <c r="C96" s="160" t="s">
        <v>234</v>
      </c>
      <c r="D96" s="160" t="s">
        <v>642</v>
      </c>
      <c r="E96" s="160" t="s">
        <v>643</v>
      </c>
      <c r="F96" s="159">
        <v>84</v>
      </c>
      <c r="G96" s="159">
        <v>8</v>
      </c>
      <c r="H96" s="157"/>
      <c r="I96" s="160" t="s">
        <v>644</v>
      </c>
      <c r="J96" s="160" t="s">
        <v>238</v>
      </c>
      <c r="K96" s="160" t="s">
        <v>239</v>
      </c>
      <c r="L96" s="160" t="s">
        <v>240</v>
      </c>
      <c r="M96" s="160" t="s">
        <v>363</v>
      </c>
      <c r="N96" s="160" t="s">
        <v>313</v>
      </c>
      <c r="O96" s="160" t="s">
        <v>243</v>
      </c>
      <c r="P96" s="160" t="s">
        <v>244</v>
      </c>
      <c r="Q96" s="160"/>
      <c r="R96" s="160"/>
      <c r="S96" s="160" t="s">
        <v>245</v>
      </c>
    </row>
    <row r="97" spans="1:19" hidden="1">
      <c r="A97" s="159">
        <v>95</v>
      </c>
      <c r="B97" s="160" t="s">
        <v>645</v>
      </c>
      <c r="C97" s="160" t="s">
        <v>234</v>
      </c>
      <c r="D97" s="160" t="s">
        <v>508</v>
      </c>
      <c r="E97" s="160" t="s">
        <v>646</v>
      </c>
      <c r="F97" s="159">
        <v>15187</v>
      </c>
      <c r="G97" s="159">
        <v>3183</v>
      </c>
      <c r="H97" s="157"/>
      <c r="I97" s="160" t="s">
        <v>647</v>
      </c>
      <c r="J97" s="160" t="s">
        <v>305</v>
      </c>
      <c r="K97" s="160" t="s">
        <v>306</v>
      </c>
      <c r="L97" s="160" t="s">
        <v>318</v>
      </c>
      <c r="M97" s="160" t="s">
        <v>648</v>
      </c>
      <c r="N97" s="160" t="s">
        <v>649</v>
      </c>
      <c r="O97" s="160" t="s">
        <v>256</v>
      </c>
      <c r="P97" s="160" t="s">
        <v>650</v>
      </c>
      <c r="Q97" s="160">
        <v>100</v>
      </c>
      <c r="R97" s="160">
        <v>10</v>
      </c>
      <c r="S97" s="160" t="s">
        <v>245</v>
      </c>
    </row>
    <row r="98" spans="1:19" hidden="1">
      <c r="A98" s="159">
        <v>96</v>
      </c>
      <c r="B98" s="160" t="s">
        <v>651</v>
      </c>
      <c r="C98" s="160" t="s">
        <v>234</v>
      </c>
      <c r="D98" s="160" t="s">
        <v>287</v>
      </c>
      <c r="E98" s="160" t="s">
        <v>288</v>
      </c>
      <c r="F98" s="159">
        <v>603961</v>
      </c>
      <c r="G98" s="159">
        <v>104986</v>
      </c>
      <c r="H98" s="157"/>
      <c r="I98" s="160" t="s">
        <v>652</v>
      </c>
      <c r="J98" s="160" t="s">
        <v>653</v>
      </c>
      <c r="K98" s="160" t="s">
        <v>306</v>
      </c>
      <c r="L98" s="160" t="s">
        <v>318</v>
      </c>
      <c r="M98" s="160" t="s">
        <v>654</v>
      </c>
      <c r="N98" s="160" t="s">
        <v>655</v>
      </c>
      <c r="O98" s="160" t="s">
        <v>256</v>
      </c>
      <c r="P98" s="160" t="s">
        <v>656</v>
      </c>
      <c r="Q98" s="160">
        <v>50</v>
      </c>
      <c r="R98" s="160">
        <v>50</v>
      </c>
      <c r="S98" s="160" t="s">
        <v>245</v>
      </c>
    </row>
    <row r="99" spans="1:19" hidden="1">
      <c r="A99" s="159">
        <v>97</v>
      </c>
      <c r="B99" s="160" t="s">
        <v>657</v>
      </c>
      <c r="C99" s="160" t="s">
        <v>234</v>
      </c>
      <c r="D99" s="160" t="s">
        <v>247</v>
      </c>
      <c r="E99" s="160" t="s">
        <v>617</v>
      </c>
      <c r="F99" s="159">
        <v>2231</v>
      </c>
      <c r="G99" s="159">
        <v>414</v>
      </c>
      <c r="H99" s="157"/>
      <c r="I99" s="160" t="s">
        <v>658</v>
      </c>
      <c r="J99" s="160" t="s">
        <v>305</v>
      </c>
      <c r="K99" s="160" t="s">
        <v>306</v>
      </c>
      <c r="L99" s="160" t="s">
        <v>240</v>
      </c>
      <c r="M99" s="160" t="s">
        <v>617</v>
      </c>
      <c r="N99" s="160" t="s">
        <v>244</v>
      </c>
      <c r="O99" s="160" t="s">
        <v>243</v>
      </c>
      <c r="P99" s="160" t="s">
        <v>244</v>
      </c>
      <c r="Q99" s="160"/>
      <c r="R99" s="160"/>
      <c r="S99" s="160" t="s">
        <v>245</v>
      </c>
    </row>
    <row r="100" spans="1:19" hidden="1">
      <c r="A100" s="159">
        <v>98</v>
      </c>
      <c r="B100" s="160" t="s">
        <v>659</v>
      </c>
      <c r="C100" s="160" t="s">
        <v>234</v>
      </c>
      <c r="D100" s="160" t="s">
        <v>235</v>
      </c>
      <c r="E100" s="160" t="s">
        <v>660</v>
      </c>
      <c r="F100" s="159">
        <v>1372</v>
      </c>
      <c r="G100" s="159">
        <v>283</v>
      </c>
      <c r="H100" s="157"/>
      <c r="I100" s="160" t="s">
        <v>661</v>
      </c>
      <c r="J100" s="160" t="s">
        <v>254</v>
      </c>
      <c r="K100" s="160" t="s">
        <v>56</v>
      </c>
      <c r="L100" s="160" t="s">
        <v>240</v>
      </c>
      <c r="M100" s="160" t="s">
        <v>660</v>
      </c>
      <c r="N100" s="160" t="s">
        <v>408</v>
      </c>
      <c r="O100" s="160" t="s">
        <v>256</v>
      </c>
      <c r="P100" s="160" t="s">
        <v>269</v>
      </c>
      <c r="Q100" s="160">
        <v>100</v>
      </c>
      <c r="R100" s="160">
        <v>5</v>
      </c>
      <c r="S100" s="160" t="s">
        <v>257</v>
      </c>
    </row>
    <row r="101" spans="1:19" hidden="1">
      <c r="A101" s="159">
        <v>99</v>
      </c>
      <c r="B101" s="160" t="s">
        <v>662</v>
      </c>
      <c r="C101" s="160" t="s">
        <v>234</v>
      </c>
      <c r="D101" s="160" t="s">
        <v>508</v>
      </c>
      <c r="E101" s="160" t="s">
        <v>663</v>
      </c>
      <c r="F101" s="159">
        <v>114</v>
      </c>
      <c r="G101" s="159">
        <v>8</v>
      </c>
      <c r="H101" s="157"/>
      <c r="I101" s="160" t="s">
        <v>238</v>
      </c>
      <c r="J101" s="160" t="s">
        <v>238</v>
      </c>
      <c r="K101" s="160" t="s">
        <v>239</v>
      </c>
      <c r="L101" s="160" t="s">
        <v>240</v>
      </c>
      <c r="M101" s="160" t="s">
        <v>664</v>
      </c>
      <c r="N101" s="160" t="s">
        <v>528</v>
      </c>
      <c r="O101" s="160" t="s">
        <v>243</v>
      </c>
      <c r="P101" s="160" t="s">
        <v>244</v>
      </c>
      <c r="Q101" s="160"/>
      <c r="R101" s="160"/>
      <c r="S101" s="160" t="s">
        <v>245</v>
      </c>
    </row>
    <row r="102" spans="1:19" hidden="1">
      <c r="A102" s="159">
        <v>100</v>
      </c>
      <c r="B102" s="160" t="s">
        <v>665</v>
      </c>
      <c r="C102" s="160" t="s">
        <v>234</v>
      </c>
      <c r="D102" s="160" t="s">
        <v>283</v>
      </c>
      <c r="E102" s="160" t="s">
        <v>666</v>
      </c>
      <c r="F102" s="159">
        <v>75</v>
      </c>
      <c r="G102" s="159">
        <v>12</v>
      </c>
      <c r="H102" s="157"/>
      <c r="I102" s="160" t="s">
        <v>667</v>
      </c>
      <c r="J102" s="160" t="s">
        <v>238</v>
      </c>
      <c r="K102" s="160" t="s">
        <v>239</v>
      </c>
      <c r="L102" s="160" t="s">
        <v>240</v>
      </c>
      <c r="M102" s="160" t="s">
        <v>481</v>
      </c>
      <c r="N102" s="160" t="s">
        <v>281</v>
      </c>
      <c r="O102" s="160" t="s">
        <v>243</v>
      </c>
      <c r="P102" s="160" t="s">
        <v>244</v>
      </c>
      <c r="Q102" s="160"/>
      <c r="R102" s="160"/>
      <c r="S102" s="160" t="s">
        <v>245</v>
      </c>
    </row>
    <row r="103" spans="1:19" hidden="1">
      <c r="A103" s="159">
        <v>101</v>
      </c>
      <c r="B103" s="160" t="s">
        <v>668</v>
      </c>
      <c r="C103" s="160" t="s">
        <v>234</v>
      </c>
      <c r="D103" s="160" t="s">
        <v>235</v>
      </c>
      <c r="E103" s="160" t="s">
        <v>669</v>
      </c>
      <c r="F103" s="159">
        <v>683</v>
      </c>
      <c r="G103" s="159">
        <v>79</v>
      </c>
      <c r="H103" s="157"/>
      <c r="I103" s="160" t="s">
        <v>670</v>
      </c>
      <c r="J103" s="160" t="s">
        <v>238</v>
      </c>
      <c r="K103" s="160" t="s">
        <v>239</v>
      </c>
      <c r="L103" s="160" t="s">
        <v>240</v>
      </c>
      <c r="M103" s="160" t="s">
        <v>669</v>
      </c>
      <c r="N103" s="160" t="s">
        <v>456</v>
      </c>
      <c r="O103" s="160" t="s">
        <v>243</v>
      </c>
      <c r="P103" s="160" t="s">
        <v>244</v>
      </c>
      <c r="Q103" s="160"/>
      <c r="R103" s="160"/>
      <c r="S103" s="160" t="s">
        <v>245</v>
      </c>
    </row>
    <row r="104" spans="1:19" hidden="1">
      <c r="A104" s="159">
        <v>102</v>
      </c>
      <c r="B104" s="160" t="s">
        <v>671</v>
      </c>
      <c r="C104" s="160" t="s">
        <v>234</v>
      </c>
      <c r="D104" s="160" t="s">
        <v>235</v>
      </c>
      <c r="E104" s="160" t="s">
        <v>672</v>
      </c>
      <c r="F104" s="159">
        <v>643</v>
      </c>
      <c r="G104" s="159">
        <v>87</v>
      </c>
      <c r="H104" s="157"/>
      <c r="I104" s="160" t="s">
        <v>673</v>
      </c>
      <c r="J104" s="160" t="s">
        <v>379</v>
      </c>
      <c r="K104" s="160" t="s">
        <v>380</v>
      </c>
      <c r="L104" s="160" t="s">
        <v>240</v>
      </c>
      <c r="M104" s="160" t="s">
        <v>555</v>
      </c>
      <c r="N104" s="160" t="s">
        <v>244</v>
      </c>
      <c r="O104" s="160" t="s">
        <v>256</v>
      </c>
      <c r="P104" s="160" t="s">
        <v>244</v>
      </c>
      <c r="Q104" s="160">
        <v>100</v>
      </c>
      <c r="R104" s="160">
        <v>2</v>
      </c>
      <c r="S104" s="160" t="s">
        <v>257</v>
      </c>
    </row>
    <row r="105" spans="1:19" hidden="1">
      <c r="A105" s="159">
        <v>103</v>
      </c>
      <c r="B105" s="160" t="s">
        <v>674</v>
      </c>
      <c r="C105" s="160" t="s">
        <v>234</v>
      </c>
      <c r="D105" s="160" t="s">
        <v>642</v>
      </c>
      <c r="E105" s="160" t="s">
        <v>675</v>
      </c>
      <c r="F105" s="159">
        <v>58</v>
      </c>
      <c r="G105" s="159">
        <v>6</v>
      </c>
      <c r="H105" s="157"/>
      <c r="I105" s="160" t="s">
        <v>676</v>
      </c>
      <c r="J105" s="160" t="s">
        <v>238</v>
      </c>
      <c r="K105" s="160" t="s">
        <v>239</v>
      </c>
      <c r="L105" s="160" t="s">
        <v>240</v>
      </c>
      <c r="M105" s="160" t="s">
        <v>481</v>
      </c>
      <c r="N105" s="160" t="s">
        <v>301</v>
      </c>
      <c r="O105" s="160" t="s">
        <v>243</v>
      </c>
      <c r="P105" s="160" t="s">
        <v>244</v>
      </c>
      <c r="Q105" s="160"/>
      <c r="R105" s="160"/>
      <c r="S105" s="160" t="s">
        <v>245</v>
      </c>
    </row>
    <row r="106" spans="1:19" hidden="1">
      <c r="A106" s="159">
        <v>104</v>
      </c>
      <c r="B106" s="160" t="s">
        <v>677</v>
      </c>
      <c r="C106" s="160" t="s">
        <v>234</v>
      </c>
      <c r="D106" s="160" t="s">
        <v>678</v>
      </c>
      <c r="E106" s="160" t="s">
        <v>679</v>
      </c>
      <c r="F106" s="159">
        <v>74</v>
      </c>
      <c r="G106" s="159">
        <v>8</v>
      </c>
      <c r="H106" s="157"/>
      <c r="I106" s="160" t="s">
        <v>680</v>
      </c>
      <c r="J106" s="160" t="s">
        <v>238</v>
      </c>
      <c r="K106" s="160" t="s">
        <v>239</v>
      </c>
      <c r="L106" s="160" t="s">
        <v>240</v>
      </c>
      <c r="M106" s="160" t="s">
        <v>681</v>
      </c>
      <c r="N106" s="160" t="s">
        <v>682</v>
      </c>
      <c r="O106" s="160" t="s">
        <v>243</v>
      </c>
      <c r="P106" s="160" t="s">
        <v>244</v>
      </c>
      <c r="Q106" s="160"/>
      <c r="R106" s="160"/>
      <c r="S106" s="160" t="s">
        <v>245</v>
      </c>
    </row>
    <row r="107" spans="1:19" hidden="1">
      <c r="A107" s="159">
        <v>105</v>
      </c>
      <c r="B107" s="160" t="s">
        <v>683</v>
      </c>
      <c r="C107" s="160" t="s">
        <v>234</v>
      </c>
      <c r="D107" s="160" t="s">
        <v>508</v>
      </c>
      <c r="E107" s="160" t="s">
        <v>684</v>
      </c>
      <c r="F107" s="159">
        <v>578</v>
      </c>
      <c r="G107" s="159">
        <v>116</v>
      </c>
      <c r="H107" s="157"/>
      <c r="I107" s="160" t="s">
        <v>238</v>
      </c>
      <c r="J107" s="160" t="s">
        <v>238</v>
      </c>
      <c r="K107" s="160" t="s">
        <v>239</v>
      </c>
      <c r="L107" s="160" t="s">
        <v>240</v>
      </c>
      <c r="M107" s="160" t="s">
        <v>685</v>
      </c>
      <c r="N107" s="160" t="s">
        <v>386</v>
      </c>
      <c r="O107" s="160" t="s">
        <v>243</v>
      </c>
      <c r="P107" s="160" t="s">
        <v>244</v>
      </c>
      <c r="Q107" s="160"/>
      <c r="R107" s="160"/>
      <c r="S107" s="160" t="s">
        <v>245</v>
      </c>
    </row>
    <row r="108" spans="1:19" hidden="1">
      <c r="A108" s="159">
        <v>106</v>
      </c>
      <c r="B108" s="160" t="s">
        <v>686</v>
      </c>
      <c r="C108" s="160" t="s">
        <v>234</v>
      </c>
      <c r="D108" s="160" t="s">
        <v>235</v>
      </c>
      <c r="E108" s="160" t="s">
        <v>687</v>
      </c>
      <c r="F108" s="159">
        <v>16</v>
      </c>
      <c r="G108" s="159">
        <v>2</v>
      </c>
      <c r="H108" s="157"/>
      <c r="I108" s="160" t="s">
        <v>688</v>
      </c>
      <c r="J108" s="160" t="s">
        <v>238</v>
      </c>
      <c r="K108" s="160" t="s">
        <v>239</v>
      </c>
      <c r="L108" s="160" t="s">
        <v>240</v>
      </c>
      <c r="M108" s="160" t="s">
        <v>687</v>
      </c>
      <c r="N108" s="160" t="s">
        <v>301</v>
      </c>
      <c r="O108" s="160" t="s">
        <v>243</v>
      </c>
      <c r="P108" s="160" t="s">
        <v>244</v>
      </c>
      <c r="Q108" s="160"/>
      <c r="R108" s="160"/>
      <c r="S108" s="160" t="s">
        <v>245</v>
      </c>
    </row>
    <row r="109" spans="1:19" hidden="1">
      <c r="A109" s="159">
        <v>107</v>
      </c>
      <c r="B109" s="160" t="s">
        <v>689</v>
      </c>
      <c r="C109" s="160" t="s">
        <v>234</v>
      </c>
      <c r="D109" s="160" t="s">
        <v>678</v>
      </c>
      <c r="E109" s="160" t="s">
        <v>690</v>
      </c>
      <c r="F109" s="159">
        <v>105</v>
      </c>
      <c r="G109" s="159">
        <v>7</v>
      </c>
      <c r="H109" s="157"/>
      <c r="I109" s="160" t="s">
        <v>691</v>
      </c>
      <c r="J109" s="160" t="s">
        <v>238</v>
      </c>
      <c r="K109" s="160" t="s">
        <v>239</v>
      </c>
      <c r="L109" s="160" t="s">
        <v>240</v>
      </c>
      <c r="M109" s="160" t="s">
        <v>343</v>
      </c>
      <c r="N109" s="160" t="s">
        <v>513</v>
      </c>
      <c r="O109" s="160" t="s">
        <v>243</v>
      </c>
      <c r="P109" s="160" t="s">
        <v>244</v>
      </c>
      <c r="Q109" s="160"/>
      <c r="R109" s="160"/>
      <c r="S109" s="160" t="s">
        <v>245</v>
      </c>
    </row>
    <row r="110" spans="1:19" hidden="1">
      <c r="A110" s="159">
        <v>108</v>
      </c>
      <c r="B110" s="160" t="s">
        <v>692</v>
      </c>
      <c r="C110" s="160" t="s">
        <v>234</v>
      </c>
      <c r="D110" s="160" t="s">
        <v>642</v>
      </c>
      <c r="E110" s="160" t="s">
        <v>693</v>
      </c>
      <c r="F110" s="159">
        <v>84</v>
      </c>
      <c r="G110" s="159">
        <v>9</v>
      </c>
      <c r="H110" s="157"/>
      <c r="I110" s="160" t="s">
        <v>694</v>
      </c>
      <c r="J110" s="160" t="s">
        <v>238</v>
      </c>
      <c r="K110" s="160" t="s">
        <v>239</v>
      </c>
      <c r="L110" s="160" t="s">
        <v>240</v>
      </c>
      <c r="M110" s="160" t="s">
        <v>695</v>
      </c>
      <c r="N110" s="160" t="s">
        <v>340</v>
      </c>
      <c r="O110" s="160" t="s">
        <v>243</v>
      </c>
      <c r="P110" s="160" t="s">
        <v>244</v>
      </c>
      <c r="Q110" s="160"/>
      <c r="R110" s="160"/>
      <c r="S110" s="160" t="s">
        <v>245</v>
      </c>
    </row>
    <row r="111" spans="1:19" hidden="1">
      <c r="A111" s="159">
        <v>109</v>
      </c>
      <c r="B111" s="160" t="s">
        <v>696</v>
      </c>
      <c r="C111" s="160" t="s">
        <v>234</v>
      </c>
      <c r="D111" s="160" t="s">
        <v>247</v>
      </c>
      <c r="E111" s="160" t="s">
        <v>303</v>
      </c>
      <c r="F111" s="159">
        <v>193341</v>
      </c>
      <c r="G111" s="159">
        <v>32279</v>
      </c>
      <c r="H111" s="157"/>
      <c r="I111" s="160" t="s">
        <v>697</v>
      </c>
      <c r="J111" s="160" t="s">
        <v>370</v>
      </c>
      <c r="K111" s="160" t="s">
        <v>56</v>
      </c>
      <c r="L111" s="160" t="s">
        <v>240</v>
      </c>
      <c r="M111" s="160" t="s">
        <v>698</v>
      </c>
      <c r="N111" s="160" t="s">
        <v>619</v>
      </c>
      <c r="O111" s="160" t="s">
        <v>256</v>
      </c>
      <c r="P111" s="160" t="s">
        <v>345</v>
      </c>
      <c r="Q111" s="160">
        <v>3</v>
      </c>
      <c r="R111" s="160">
        <v>3</v>
      </c>
      <c r="S111" s="160" t="s">
        <v>245</v>
      </c>
    </row>
    <row r="112" spans="1:19" hidden="1">
      <c r="A112" s="159">
        <v>110</v>
      </c>
      <c r="B112" s="160" t="s">
        <v>699</v>
      </c>
      <c r="C112" s="160" t="s">
        <v>234</v>
      </c>
      <c r="D112" s="160" t="s">
        <v>508</v>
      </c>
      <c r="E112" s="160" t="s">
        <v>646</v>
      </c>
      <c r="F112" s="159">
        <v>15187</v>
      </c>
      <c r="G112" s="159">
        <v>3183</v>
      </c>
      <c r="H112" s="157"/>
      <c r="I112" s="160" t="s">
        <v>700</v>
      </c>
      <c r="J112" s="160" t="s">
        <v>614</v>
      </c>
      <c r="K112" s="160" t="s">
        <v>419</v>
      </c>
      <c r="L112" s="160" t="s">
        <v>240</v>
      </c>
      <c r="M112" s="160" t="s">
        <v>648</v>
      </c>
      <c r="N112" s="160" t="s">
        <v>649</v>
      </c>
      <c r="O112" s="160" t="s">
        <v>243</v>
      </c>
      <c r="P112" s="160" t="s">
        <v>244</v>
      </c>
      <c r="Q112" s="160"/>
      <c r="R112" s="160"/>
      <c r="S112" s="160" t="s">
        <v>245</v>
      </c>
    </row>
    <row r="113" spans="1:19">
      <c r="A113" s="159">
        <v>111</v>
      </c>
      <c r="B113" s="160" t="s">
        <v>701</v>
      </c>
      <c r="C113" s="160" t="s">
        <v>234</v>
      </c>
      <c r="D113" s="160" t="s">
        <v>287</v>
      </c>
      <c r="E113" s="160" t="s">
        <v>288</v>
      </c>
      <c r="F113" s="159">
        <v>603961</v>
      </c>
      <c r="G113" s="159">
        <v>104986</v>
      </c>
      <c r="H113" s="157"/>
      <c r="I113" s="160" t="s">
        <v>702</v>
      </c>
      <c r="J113" s="160" t="s">
        <v>610</v>
      </c>
      <c r="K113" s="160" t="s">
        <v>306</v>
      </c>
      <c r="L113" s="160" t="s">
        <v>318</v>
      </c>
      <c r="M113" s="160" t="s">
        <v>703</v>
      </c>
      <c r="N113" s="160" t="s">
        <v>397</v>
      </c>
      <c r="O113" s="160" t="s">
        <v>256</v>
      </c>
      <c r="P113" s="160" t="s">
        <v>704</v>
      </c>
      <c r="Q113" s="160">
        <v>20</v>
      </c>
      <c r="R113" s="160">
        <v>20</v>
      </c>
      <c r="S113" s="160" t="s">
        <v>245</v>
      </c>
    </row>
    <row r="114" spans="1:19" hidden="1">
      <c r="A114" s="159">
        <v>112</v>
      </c>
      <c r="B114" s="160" t="s">
        <v>705</v>
      </c>
      <c r="C114" s="160" t="s">
        <v>234</v>
      </c>
      <c r="D114" s="160" t="s">
        <v>235</v>
      </c>
      <c r="E114" s="160" t="s">
        <v>706</v>
      </c>
      <c r="F114" s="159">
        <v>588</v>
      </c>
      <c r="G114" s="159">
        <v>265</v>
      </c>
      <c r="H114" s="157"/>
      <c r="I114" s="160" t="s">
        <v>707</v>
      </c>
      <c r="J114" s="160" t="s">
        <v>238</v>
      </c>
      <c r="K114" s="160" t="s">
        <v>239</v>
      </c>
      <c r="L114" s="160" t="s">
        <v>240</v>
      </c>
      <c r="M114" s="160" t="s">
        <v>280</v>
      </c>
      <c r="N114" s="160" t="s">
        <v>267</v>
      </c>
      <c r="O114" s="160" t="s">
        <v>243</v>
      </c>
      <c r="P114" s="160" t="s">
        <v>244</v>
      </c>
      <c r="Q114" s="160"/>
      <c r="R114" s="160"/>
      <c r="S114" s="160" t="s">
        <v>245</v>
      </c>
    </row>
    <row r="115" spans="1:19" hidden="1">
      <c r="A115" s="159">
        <v>113</v>
      </c>
      <c r="B115" s="160" t="s">
        <v>708</v>
      </c>
      <c r="C115" s="160" t="s">
        <v>234</v>
      </c>
      <c r="D115" s="160" t="s">
        <v>287</v>
      </c>
      <c r="E115" s="160" t="s">
        <v>288</v>
      </c>
      <c r="F115" s="159">
        <v>603961</v>
      </c>
      <c r="G115" s="159">
        <v>104986</v>
      </c>
      <c r="H115" s="157"/>
      <c r="I115" s="160" t="s">
        <v>709</v>
      </c>
      <c r="J115" s="160" t="s">
        <v>710</v>
      </c>
      <c r="K115" s="160" t="s">
        <v>419</v>
      </c>
      <c r="L115" s="160" t="s">
        <v>318</v>
      </c>
      <c r="M115" s="160" t="s">
        <v>489</v>
      </c>
      <c r="N115" s="160" t="s">
        <v>550</v>
      </c>
      <c r="O115" s="160" t="s">
        <v>256</v>
      </c>
      <c r="P115" s="160" t="s">
        <v>711</v>
      </c>
      <c r="Q115" s="160">
        <v>100</v>
      </c>
      <c r="R115" s="160">
        <v>60</v>
      </c>
      <c r="S115" s="160" t="s">
        <v>245</v>
      </c>
    </row>
    <row r="116" spans="1:19" hidden="1">
      <c r="A116" s="159">
        <v>114</v>
      </c>
      <c r="B116" s="160" t="s">
        <v>712</v>
      </c>
      <c r="C116" s="160" t="s">
        <v>234</v>
      </c>
      <c r="D116" s="160" t="s">
        <v>259</v>
      </c>
      <c r="E116" s="160" t="s">
        <v>713</v>
      </c>
      <c r="F116" s="159">
        <v>337</v>
      </c>
      <c r="G116" s="159">
        <v>97</v>
      </c>
      <c r="H116" s="157"/>
      <c r="I116" s="160" t="s">
        <v>714</v>
      </c>
      <c r="J116" s="160" t="s">
        <v>238</v>
      </c>
      <c r="K116" s="160" t="s">
        <v>239</v>
      </c>
      <c r="L116" s="160" t="s">
        <v>240</v>
      </c>
      <c r="M116" s="160" t="s">
        <v>715</v>
      </c>
      <c r="N116" s="160" t="s">
        <v>301</v>
      </c>
      <c r="O116" s="160" t="s">
        <v>243</v>
      </c>
      <c r="P116" s="160" t="s">
        <v>244</v>
      </c>
      <c r="Q116" s="160"/>
      <c r="R116" s="160"/>
      <c r="S116" s="160" t="s">
        <v>245</v>
      </c>
    </row>
    <row r="117" spans="1:19" hidden="1">
      <c r="A117" s="159">
        <v>115</v>
      </c>
      <c r="B117" s="160" t="s">
        <v>716</v>
      </c>
      <c r="C117" s="160" t="s">
        <v>234</v>
      </c>
      <c r="D117" s="160" t="s">
        <v>603</v>
      </c>
      <c r="E117" s="160" t="s">
        <v>717</v>
      </c>
      <c r="F117" s="159">
        <v>50</v>
      </c>
      <c r="G117" s="159">
        <v>7</v>
      </c>
      <c r="H117" s="157"/>
      <c r="I117" s="160" t="s">
        <v>718</v>
      </c>
      <c r="J117" s="160" t="s">
        <v>238</v>
      </c>
      <c r="K117" s="160" t="s">
        <v>239</v>
      </c>
      <c r="L117" s="160" t="s">
        <v>240</v>
      </c>
      <c r="M117" s="160" t="s">
        <v>717</v>
      </c>
      <c r="N117" s="160" t="s">
        <v>281</v>
      </c>
      <c r="O117" s="160" t="s">
        <v>243</v>
      </c>
      <c r="P117" s="160" t="s">
        <v>244</v>
      </c>
      <c r="Q117" s="160"/>
      <c r="R117" s="160"/>
      <c r="S117" s="160" t="s">
        <v>245</v>
      </c>
    </row>
    <row r="118" spans="1:19" hidden="1">
      <c r="A118" s="159">
        <v>116</v>
      </c>
      <c r="B118" s="160" t="s">
        <v>719</v>
      </c>
      <c r="C118" s="160" t="s">
        <v>234</v>
      </c>
      <c r="D118" s="160" t="s">
        <v>642</v>
      </c>
      <c r="E118" s="160" t="s">
        <v>720</v>
      </c>
      <c r="F118" s="159">
        <v>591</v>
      </c>
      <c r="G118" s="159">
        <v>74</v>
      </c>
      <c r="H118" s="157"/>
      <c r="I118" s="160" t="s">
        <v>721</v>
      </c>
      <c r="J118" s="160" t="s">
        <v>238</v>
      </c>
      <c r="K118" s="160" t="s">
        <v>239</v>
      </c>
      <c r="L118" s="160" t="s">
        <v>240</v>
      </c>
      <c r="M118" s="160" t="s">
        <v>722</v>
      </c>
      <c r="N118" s="160" t="s">
        <v>723</v>
      </c>
      <c r="O118" s="160" t="s">
        <v>243</v>
      </c>
      <c r="P118" s="160" t="s">
        <v>244</v>
      </c>
      <c r="Q118" s="160"/>
      <c r="R118" s="160"/>
      <c r="S118" s="160" t="s">
        <v>245</v>
      </c>
    </row>
    <row r="119" spans="1:19" hidden="1">
      <c r="A119" s="159">
        <v>117</v>
      </c>
      <c r="B119" s="160" t="s">
        <v>724</v>
      </c>
      <c r="C119" s="160" t="s">
        <v>234</v>
      </c>
      <c r="D119" s="160" t="s">
        <v>271</v>
      </c>
      <c r="E119" s="160" t="s">
        <v>725</v>
      </c>
      <c r="F119" s="159">
        <v>152</v>
      </c>
      <c r="G119" s="159">
        <v>27</v>
      </c>
      <c r="H119" s="157"/>
      <c r="I119" s="160" t="s">
        <v>726</v>
      </c>
      <c r="J119" s="160" t="s">
        <v>254</v>
      </c>
      <c r="K119" s="160" t="s">
        <v>56</v>
      </c>
      <c r="L119" s="160" t="s">
        <v>240</v>
      </c>
      <c r="M119" s="160" t="s">
        <v>481</v>
      </c>
      <c r="N119" s="160" t="s">
        <v>267</v>
      </c>
      <c r="O119" s="160" t="s">
        <v>256</v>
      </c>
      <c r="P119" s="160" t="s">
        <v>244</v>
      </c>
      <c r="Q119" s="160">
        <v>2</v>
      </c>
      <c r="R119" s="160">
        <v>2</v>
      </c>
      <c r="S119" s="160" t="s">
        <v>257</v>
      </c>
    </row>
    <row r="120" spans="1:19" hidden="1">
      <c r="A120" s="159">
        <v>118</v>
      </c>
      <c r="B120" s="160" t="s">
        <v>727</v>
      </c>
      <c r="C120" s="160" t="s">
        <v>234</v>
      </c>
      <c r="D120" s="160" t="s">
        <v>287</v>
      </c>
      <c r="E120" s="160" t="s">
        <v>288</v>
      </c>
      <c r="F120" s="159">
        <v>603961</v>
      </c>
      <c r="G120" s="159">
        <v>104986</v>
      </c>
      <c r="H120" s="157"/>
      <c r="I120" s="160" t="s">
        <v>728</v>
      </c>
      <c r="J120" s="160" t="s">
        <v>729</v>
      </c>
      <c r="K120" s="160" t="s">
        <v>56</v>
      </c>
      <c r="L120" s="160" t="s">
        <v>240</v>
      </c>
      <c r="M120" s="160" t="s">
        <v>730</v>
      </c>
      <c r="N120" s="160" t="s">
        <v>731</v>
      </c>
      <c r="O120" s="160" t="s">
        <v>256</v>
      </c>
      <c r="P120" s="160" t="s">
        <v>732</v>
      </c>
      <c r="Q120" s="160">
        <v>100</v>
      </c>
      <c r="R120" s="160">
        <v>10</v>
      </c>
      <c r="S120" s="160" t="s">
        <v>245</v>
      </c>
    </row>
    <row r="121" spans="1:19" hidden="1">
      <c r="A121" s="159">
        <v>119</v>
      </c>
      <c r="B121" s="160" t="s">
        <v>733</v>
      </c>
      <c r="C121" s="160" t="s">
        <v>234</v>
      </c>
      <c r="D121" s="160" t="s">
        <v>287</v>
      </c>
      <c r="E121" s="160" t="s">
        <v>288</v>
      </c>
      <c r="F121" s="159">
        <v>603961</v>
      </c>
      <c r="G121" s="159">
        <v>104986</v>
      </c>
      <c r="H121" s="157"/>
      <c r="I121" s="160" t="s">
        <v>734</v>
      </c>
      <c r="J121" s="160" t="s">
        <v>305</v>
      </c>
      <c r="K121" s="160" t="s">
        <v>306</v>
      </c>
      <c r="L121" s="160" t="s">
        <v>318</v>
      </c>
      <c r="M121" s="160" t="s">
        <v>735</v>
      </c>
      <c r="N121" s="160" t="s">
        <v>250</v>
      </c>
      <c r="O121" s="160" t="s">
        <v>256</v>
      </c>
      <c r="P121" s="160" t="s">
        <v>350</v>
      </c>
      <c r="Q121" s="160">
        <v>100</v>
      </c>
      <c r="R121" s="160">
        <v>8</v>
      </c>
      <c r="S121" s="160" t="s">
        <v>245</v>
      </c>
    </row>
    <row r="122" spans="1:19" hidden="1">
      <c r="A122" s="159">
        <v>120</v>
      </c>
      <c r="B122" s="160" t="s">
        <v>736</v>
      </c>
      <c r="C122" s="160" t="s">
        <v>234</v>
      </c>
      <c r="D122" s="160" t="s">
        <v>323</v>
      </c>
      <c r="E122" s="160" t="s">
        <v>416</v>
      </c>
      <c r="F122" s="159">
        <v>1698</v>
      </c>
      <c r="G122" s="159">
        <v>210</v>
      </c>
      <c r="H122" s="157"/>
      <c r="I122" s="160" t="s">
        <v>737</v>
      </c>
      <c r="J122" s="160" t="s">
        <v>738</v>
      </c>
      <c r="K122" s="160" t="s">
        <v>56</v>
      </c>
      <c r="L122" s="160" t="s">
        <v>420</v>
      </c>
      <c r="M122" s="160" t="s">
        <v>739</v>
      </c>
      <c r="N122" s="160" t="s">
        <v>740</v>
      </c>
      <c r="O122" s="160" t="s">
        <v>256</v>
      </c>
      <c r="P122" s="160" t="s">
        <v>244</v>
      </c>
      <c r="Q122" s="160"/>
      <c r="R122" s="160"/>
      <c r="S122" s="160" t="s">
        <v>257</v>
      </c>
    </row>
    <row r="123" spans="1:19" hidden="1">
      <c r="A123" s="159">
        <v>121</v>
      </c>
      <c r="B123" s="160" t="s">
        <v>741</v>
      </c>
      <c r="C123" s="160" t="s">
        <v>234</v>
      </c>
      <c r="D123" s="160" t="s">
        <v>323</v>
      </c>
      <c r="E123" s="160" t="s">
        <v>742</v>
      </c>
      <c r="F123" s="159">
        <v>165</v>
      </c>
      <c r="G123" s="159">
        <v>25</v>
      </c>
      <c r="H123" s="157"/>
      <c r="I123" s="160" t="s">
        <v>743</v>
      </c>
      <c r="J123" s="160" t="s">
        <v>238</v>
      </c>
      <c r="K123" s="160" t="s">
        <v>239</v>
      </c>
      <c r="L123" s="160" t="s">
        <v>240</v>
      </c>
      <c r="M123" s="160" t="s">
        <v>742</v>
      </c>
      <c r="N123" s="160" t="s">
        <v>744</v>
      </c>
      <c r="O123" s="160" t="s">
        <v>243</v>
      </c>
      <c r="P123" s="160" t="s">
        <v>244</v>
      </c>
      <c r="Q123" s="160"/>
      <c r="R123" s="160"/>
      <c r="S123" s="160" t="s">
        <v>245</v>
      </c>
    </row>
    <row r="124" spans="1:19" hidden="1">
      <c r="A124" s="159">
        <v>122</v>
      </c>
      <c r="B124" s="160" t="s">
        <v>745</v>
      </c>
      <c r="C124" s="160" t="s">
        <v>234</v>
      </c>
      <c r="D124" s="160" t="s">
        <v>283</v>
      </c>
      <c r="E124" s="160" t="s">
        <v>746</v>
      </c>
      <c r="F124" s="159">
        <v>367</v>
      </c>
      <c r="G124" s="159">
        <v>64</v>
      </c>
      <c r="H124" s="157"/>
      <c r="I124" s="160" t="s">
        <v>747</v>
      </c>
      <c r="J124" s="160" t="s">
        <v>238</v>
      </c>
      <c r="K124" s="160" t="s">
        <v>239</v>
      </c>
      <c r="L124" s="160" t="s">
        <v>240</v>
      </c>
      <c r="M124" s="160" t="s">
        <v>746</v>
      </c>
      <c r="N124" s="160" t="s">
        <v>244</v>
      </c>
      <c r="O124" s="160" t="s">
        <v>243</v>
      </c>
      <c r="P124" s="160" t="s">
        <v>244</v>
      </c>
      <c r="Q124" s="160"/>
      <c r="R124" s="160"/>
      <c r="S124" s="160" t="s">
        <v>245</v>
      </c>
    </row>
    <row r="125" spans="1:19" hidden="1">
      <c r="A125" s="159">
        <v>123</v>
      </c>
      <c r="B125" s="160" t="s">
        <v>748</v>
      </c>
      <c r="C125" s="160" t="s">
        <v>234</v>
      </c>
      <c r="D125" s="160" t="s">
        <v>365</v>
      </c>
      <c r="E125" s="160" t="s">
        <v>749</v>
      </c>
      <c r="F125" s="159">
        <v>1264</v>
      </c>
      <c r="G125" s="159">
        <v>196</v>
      </c>
      <c r="H125" s="157"/>
      <c r="I125" s="160" t="s">
        <v>750</v>
      </c>
      <c r="J125" s="160" t="s">
        <v>751</v>
      </c>
      <c r="K125" s="160" t="s">
        <v>306</v>
      </c>
      <c r="L125" s="160" t="s">
        <v>240</v>
      </c>
      <c r="M125" s="160" t="s">
        <v>695</v>
      </c>
      <c r="N125" s="160" t="s">
        <v>281</v>
      </c>
      <c r="O125" s="160" t="s">
        <v>256</v>
      </c>
      <c r="P125" s="160" t="s">
        <v>244</v>
      </c>
      <c r="Q125" s="160">
        <v>100</v>
      </c>
      <c r="R125" s="160">
        <v>2</v>
      </c>
      <c r="S125" s="160" t="s">
        <v>257</v>
      </c>
    </row>
    <row r="126" spans="1:19" hidden="1">
      <c r="A126" s="159">
        <v>124</v>
      </c>
      <c r="B126" s="160" t="s">
        <v>752</v>
      </c>
      <c r="C126" s="160" t="s">
        <v>234</v>
      </c>
      <c r="D126" s="160" t="s">
        <v>642</v>
      </c>
      <c r="E126" s="160" t="s">
        <v>753</v>
      </c>
      <c r="F126" s="159">
        <v>393</v>
      </c>
      <c r="G126" s="159">
        <v>40</v>
      </c>
      <c r="H126" s="157"/>
      <c r="I126" s="160" t="s">
        <v>754</v>
      </c>
      <c r="J126" s="160" t="s">
        <v>254</v>
      </c>
      <c r="K126" s="160" t="s">
        <v>56</v>
      </c>
      <c r="L126" s="160" t="s">
        <v>240</v>
      </c>
      <c r="M126" s="160" t="s">
        <v>262</v>
      </c>
      <c r="N126" s="160" t="s">
        <v>263</v>
      </c>
      <c r="O126" s="160" t="s">
        <v>256</v>
      </c>
      <c r="P126" s="160" t="s">
        <v>269</v>
      </c>
      <c r="Q126" s="160">
        <v>100</v>
      </c>
      <c r="R126" s="160">
        <v>2</v>
      </c>
      <c r="S126" s="160" t="s">
        <v>257</v>
      </c>
    </row>
    <row r="127" spans="1:19" hidden="1">
      <c r="A127" s="159">
        <v>125</v>
      </c>
      <c r="B127" s="160" t="s">
        <v>755</v>
      </c>
      <c r="C127" s="160" t="s">
        <v>234</v>
      </c>
      <c r="D127" s="160" t="s">
        <v>287</v>
      </c>
      <c r="E127" s="160" t="s">
        <v>288</v>
      </c>
      <c r="F127" s="159">
        <v>603961</v>
      </c>
      <c r="G127" s="159">
        <v>104986</v>
      </c>
      <c r="H127" s="157"/>
      <c r="I127" s="160" t="s">
        <v>756</v>
      </c>
      <c r="J127" s="160" t="s">
        <v>600</v>
      </c>
      <c r="K127" s="160" t="s">
        <v>419</v>
      </c>
      <c r="L127" s="160" t="s">
        <v>318</v>
      </c>
      <c r="M127" s="160" t="s">
        <v>757</v>
      </c>
      <c r="N127" s="160" t="s">
        <v>758</v>
      </c>
      <c r="O127" s="160" t="s">
        <v>256</v>
      </c>
      <c r="P127" s="160" t="s">
        <v>759</v>
      </c>
      <c r="Q127" s="160">
        <v>4</v>
      </c>
      <c r="R127" s="160">
        <v>4</v>
      </c>
      <c r="S127" s="160" t="s">
        <v>245</v>
      </c>
    </row>
    <row r="128" spans="1:19" hidden="1">
      <c r="A128" s="159">
        <v>126</v>
      </c>
      <c r="B128" s="160" t="s">
        <v>760</v>
      </c>
      <c r="C128" s="160" t="s">
        <v>234</v>
      </c>
      <c r="D128" s="160" t="s">
        <v>287</v>
      </c>
      <c r="E128" s="160" t="s">
        <v>288</v>
      </c>
      <c r="F128" s="159">
        <v>603961</v>
      </c>
      <c r="G128" s="159">
        <v>104986</v>
      </c>
      <c r="H128" s="157"/>
      <c r="I128" s="160" t="s">
        <v>761</v>
      </c>
      <c r="J128" s="160" t="s">
        <v>762</v>
      </c>
      <c r="K128" s="160" t="s">
        <v>306</v>
      </c>
      <c r="L128" s="160" t="s">
        <v>240</v>
      </c>
      <c r="M128" s="160" t="s">
        <v>763</v>
      </c>
      <c r="N128" s="160" t="s">
        <v>313</v>
      </c>
      <c r="O128" s="160" t="s">
        <v>243</v>
      </c>
      <c r="P128" s="160" t="s">
        <v>244</v>
      </c>
      <c r="Q128" s="160"/>
      <c r="R128" s="160"/>
      <c r="S128" s="160" t="s">
        <v>245</v>
      </c>
    </row>
    <row r="129" spans="1:19" hidden="1">
      <c r="A129" s="159">
        <v>127</v>
      </c>
      <c r="B129" s="160" t="s">
        <v>764</v>
      </c>
      <c r="C129" s="160" t="s">
        <v>234</v>
      </c>
      <c r="D129" s="160" t="s">
        <v>283</v>
      </c>
      <c r="E129" s="160" t="s">
        <v>765</v>
      </c>
      <c r="F129" s="159">
        <v>435</v>
      </c>
      <c r="G129" s="159">
        <v>69</v>
      </c>
      <c r="H129" s="157"/>
      <c r="I129" s="160" t="s">
        <v>766</v>
      </c>
      <c r="J129" s="160" t="s">
        <v>254</v>
      </c>
      <c r="K129" s="160" t="s">
        <v>56</v>
      </c>
      <c r="L129" s="160" t="s">
        <v>240</v>
      </c>
      <c r="M129" s="160" t="s">
        <v>262</v>
      </c>
      <c r="N129" s="160" t="s">
        <v>767</v>
      </c>
      <c r="O129" s="160" t="s">
        <v>256</v>
      </c>
      <c r="P129" s="160" t="s">
        <v>244</v>
      </c>
      <c r="Q129" s="160">
        <v>2</v>
      </c>
      <c r="R129" s="160">
        <v>2</v>
      </c>
      <c r="S129" s="160" t="s">
        <v>257</v>
      </c>
    </row>
    <row r="130" spans="1:19" hidden="1">
      <c r="A130" s="159">
        <v>128</v>
      </c>
      <c r="B130" s="160" t="s">
        <v>768</v>
      </c>
      <c r="C130" s="160" t="s">
        <v>234</v>
      </c>
      <c r="D130" s="160" t="s">
        <v>287</v>
      </c>
      <c r="E130" s="160" t="s">
        <v>288</v>
      </c>
      <c r="F130" s="159">
        <v>603961</v>
      </c>
      <c r="G130" s="159">
        <v>104986</v>
      </c>
      <c r="H130" s="157"/>
      <c r="I130" s="160" t="s">
        <v>769</v>
      </c>
      <c r="J130" s="160" t="s">
        <v>653</v>
      </c>
      <c r="K130" s="160" t="s">
        <v>306</v>
      </c>
      <c r="L130" s="160" t="s">
        <v>240</v>
      </c>
      <c r="M130" s="160" t="s">
        <v>770</v>
      </c>
      <c r="N130" s="160" t="s">
        <v>528</v>
      </c>
      <c r="O130" s="160" t="s">
        <v>256</v>
      </c>
      <c r="P130" s="160" t="s">
        <v>656</v>
      </c>
      <c r="Q130" s="160">
        <v>20</v>
      </c>
      <c r="R130" s="160">
        <v>20</v>
      </c>
      <c r="S130" s="160" t="s">
        <v>245</v>
      </c>
    </row>
    <row r="131" spans="1:19" hidden="1">
      <c r="A131" s="159">
        <v>129</v>
      </c>
      <c r="B131" s="160" t="s">
        <v>771</v>
      </c>
      <c r="C131" s="160" t="s">
        <v>234</v>
      </c>
      <c r="D131" s="160" t="s">
        <v>247</v>
      </c>
      <c r="E131" s="160" t="s">
        <v>303</v>
      </c>
      <c r="F131" s="159">
        <v>193341</v>
      </c>
      <c r="G131" s="159">
        <v>32279</v>
      </c>
      <c r="H131" s="157"/>
      <c r="I131" s="160" t="s">
        <v>772</v>
      </c>
      <c r="J131" s="160" t="s">
        <v>773</v>
      </c>
      <c r="K131" s="160" t="s">
        <v>419</v>
      </c>
      <c r="L131" s="160" t="s">
        <v>318</v>
      </c>
      <c r="M131" s="160" t="s">
        <v>343</v>
      </c>
      <c r="N131" s="160" t="s">
        <v>774</v>
      </c>
      <c r="O131" s="160" t="s">
        <v>256</v>
      </c>
      <c r="P131" s="160" t="s">
        <v>269</v>
      </c>
      <c r="Q131" s="160">
        <v>100</v>
      </c>
      <c r="R131" s="160">
        <v>3</v>
      </c>
      <c r="S131" s="160" t="s">
        <v>245</v>
      </c>
    </row>
    <row r="132" spans="1:19" hidden="1">
      <c r="A132" s="159">
        <v>130</v>
      </c>
      <c r="B132" s="160" t="s">
        <v>775</v>
      </c>
      <c r="C132" s="160" t="s">
        <v>234</v>
      </c>
      <c r="D132" s="160" t="s">
        <v>259</v>
      </c>
      <c r="E132" s="160" t="s">
        <v>776</v>
      </c>
      <c r="F132" s="159">
        <v>2077</v>
      </c>
      <c r="G132" s="159">
        <v>288</v>
      </c>
      <c r="H132" s="157"/>
      <c r="I132" s="160" t="s">
        <v>777</v>
      </c>
      <c r="J132" s="160" t="s">
        <v>254</v>
      </c>
      <c r="K132" s="160" t="s">
        <v>56</v>
      </c>
      <c r="L132" s="160" t="s">
        <v>240</v>
      </c>
      <c r="M132" s="160" t="s">
        <v>778</v>
      </c>
      <c r="N132" s="160" t="s">
        <v>580</v>
      </c>
      <c r="O132" s="160" t="s">
        <v>268</v>
      </c>
      <c r="P132" s="160" t="s">
        <v>269</v>
      </c>
      <c r="Q132" s="160">
        <v>2</v>
      </c>
      <c r="R132" s="160">
        <v>2</v>
      </c>
      <c r="S132" s="160" t="s">
        <v>245</v>
      </c>
    </row>
    <row r="133" spans="1:19" hidden="1">
      <c r="A133" s="159">
        <v>131</v>
      </c>
      <c r="B133" s="160" t="s">
        <v>779</v>
      </c>
      <c r="C133" s="160" t="s">
        <v>234</v>
      </c>
      <c r="D133" s="160" t="s">
        <v>287</v>
      </c>
      <c r="E133" s="160" t="s">
        <v>288</v>
      </c>
      <c r="F133" s="159">
        <v>603961</v>
      </c>
      <c r="G133" s="159">
        <v>104986</v>
      </c>
      <c r="H133" s="157"/>
      <c r="I133" s="160" t="s">
        <v>780</v>
      </c>
      <c r="J133" s="160" t="s">
        <v>305</v>
      </c>
      <c r="K133" s="160" t="s">
        <v>306</v>
      </c>
      <c r="L133" s="160" t="s">
        <v>240</v>
      </c>
      <c r="M133" s="160" t="s">
        <v>781</v>
      </c>
      <c r="N133" s="160" t="s">
        <v>532</v>
      </c>
      <c r="O133" s="160" t="s">
        <v>243</v>
      </c>
      <c r="P133" s="160" t="s">
        <v>244</v>
      </c>
      <c r="Q133" s="160"/>
      <c r="R133" s="160"/>
      <c r="S133" s="160" t="s">
        <v>245</v>
      </c>
    </row>
    <row r="134" spans="1:19" hidden="1">
      <c r="A134" s="159">
        <v>132</v>
      </c>
      <c r="B134" s="160" t="s">
        <v>782</v>
      </c>
      <c r="C134" s="160" t="s">
        <v>234</v>
      </c>
      <c r="D134" s="160" t="s">
        <v>271</v>
      </c>
      <c r="E134" s="160" t="s">
        <v>783</v>
      </c>
      <c r="F134" s="159">
        <v>96</v>
      </c>
      <c r="G134" s="159">
        <v>20</v>
      </c>
      <c r="H134" s="157"/>
      <c r="I134" s="160" t="s">
        <v>784</v>
      </c>
      <c r="J134" s="160" t="s">
        <v>238</v>
      </c>
      <c r="K134" s="160" t="s">
        <v>239</v>
      </c>
      <c r="L134" s="160" t="s">
        <v>240</v>
      </c>
      <c r="M134" s="160" t="s">
        <v>783</v>
      </c>
      <c r="N134" s="160" t="s">
        <v>344</v>
      </c>
      <c r="O134" s="160" t="s">
        <v>243</v>
      </c>
      <c r="P134" s="160" t="s">
        <v>244</v>
      </c>
      <c r="Q134" s="160"/>
      <c r="R134" s="160"/>
      <c r="S134" s="160" t="s">
        <v>245</v>
      </c>
    </row>
    <row r="135" spans="1:19" hidden="1">
      <c r="A135" s="159">
        <v>133</v>
      </c>
      <c r="B135" s="160" t="s">
        <v>785</v>
      </c>
      <c r="C135" s="160" t="s">
        <v>234</v>
      </c>
      <c r="D135" s="160" t="s">
        <v>287</v>
      </c>
      <c r="E135" s="160" t="s">
        <v>288</v>
      </c>
      <c r="F135" s="159">
        <v>603961</v>
      </c>
      <c r="G135" s="159">
        <v>104986</v>
      </c>
      <c r="H135" s="157"/>
      <c r="I135" s="160" t="s">
        <v>786</v>
      </c>
      <c r="J135" s="160" t="s">
        <v>305</v>
      </c>
      <c r="K135" s="160" t="s">
        <v>306</v>
      </c>
      <c r="L135" s="160" t="s">
        <v>318</v>
      </c>
      <c r="M135" s="160" t="s">
        <v>787</v>
      </c>
      <c r="N135" s="160" t="s">
        <v>788</v>
      </c>
      <c r="O135" s="160" t="s">
        <v>256</v>
      </c>
      <c r="P135" s="160" t="s">
        <v>269</v>
      </c>
      <c r="Q135" s="160">
        <v>100</v>
      </c>
      <c r="R135" s="160">
        <v>10</v>
      </c>
      <c r="S135" s="160" t="s">
        <v>245</v>
      </c>
    </row>
    <row r="136" spans="1:19" hidden="1">
      <c r="A136" s="159">
        <v>134</v>
      </c>
      <c r="B136" s="160" t="s">
        <v>789</v>
      </c>
      <c r="C136" s="160" t="s">
        <v>234</v>
      </c>
      <c r="D136" s="160" t="s">
        <v>603</v>
      </c>
      <c r="E136" s="160" t="s">
        <v>790</v>
      </c>
      <c r="F136" s="159">
        <v>37</v>
      </c>
      <c r="G136" s="159">
        <v>5</v>
      </c>
      <c r="H136" s="157"/>
      <c r="I136" s="160" t="s">
        <v>791</v>
      </c>
      <c r="J136" s="160" t="s">
        <v>238</v>
      </c>
      <c r="K136" s="160" t="s">
        <v>239</v>
      </c>
      <c r="L136" s="160" t="s">
        <v>240</v>
      </c>
      <c r="M136" s="160" t="s">
        <v>790</v>
      </c>
      <c r="N136" s="160" t="s">
        <v>792</v>
      </c>
      <c r="O136" s="160" t="s">
        <v>243</v>
      </c>
      <c r="P136" s="160" t="s">
        <v>244</v>
      </c>
      <c r="Q136" s="160"/>
      <c r="R136" s="160"/>
      <c r="S136" s="160" t="s">
        <v>245</v>
      </c>
    </row>
    <row r="137" spans="1:19" hidden="1">
      <c r="A137" s="159">
        <v>135</v>
      </c>
      <c r="B137" s="160" t="s">
        <v>793</v>
      </c>
      <c r="C137" s="160" t="s">
        <v>234</v>
      </c>
      <c r="D137" s="160" t="s">
        <v>323</v>
      </c>
      <c r="E137" s="160" t="s">
        <v>794</v>
      </c>
      <c r="F137" s="159">
        <v>302</v>
      </c>
      <c r="G137" s="159">
        <v>32</v>
      </c>
      <c r="H137" s="157"/>
      <c r="I137" s="160" t="s">
        <v>795</v>
      </c>
      <c r="J137" s="160" t="s">
        <v>238</v>
      </c>
      <c r="K137" s="160" t="s">
        <v>239</v>
      </c>
      <c r="L137" s="160" t="s">
        <v>240</v>
      </c>
      <c r="M137" s="160" t="s">
        <v>794</v>
      </c>
      <c r="N137" s="160" t="s">
        <v>796</v>
      </c>
      <c r="O137" s="160" t="s">
        <v>243</v>
      </c>
      <c r="P137" s="160" t="s">
        <v>244</v>
      </c>
      <c r="Q137" s="160"/>
      <c r="R137" s="160"/>
      <c r="S137" s="160" t="s">
        <v>245</v>
      </c>
    </row>
    <row r="138" spans="1:19" hidden="1">
      <c r="A138" s="159">
        <v>136</v>
      </c>
      <c r="B138" s="160" t="s">
        <v>797</v>
      </c>
      <c r="C138" s="160" t="s">
        <v>234</v>
      </c>
      <c r="D138" s="160" t="s">
        <v>642</v>
      </c>
      <c r="E138" s="160" t="s">
        <v>798</v>
      </c>
      <c r="F138" s="159">
        <v>4666</v>
      </c>
      <c r="G138" s="159">
        <v>852</v>
      </c>
      <c r="H138" s="157"/>
      <c r="I138" s="160" t="s">
        <v>799</v>
      </c>
      <c r="J138" s="160" t="s">
        <v>305</v>
      </c>
      <c r="K138" s="160" t="s">
        <v>306</v>
      </c>
      <c r="L138" s="160" t="s">
        <v>318</v>
      </c>
      <c r="M138" s="160" t="s">
        <v>800</v>
      </c>
      <c r="N138" s="160" t="s">
        <v>801</v>
      </c>
      <c r="O138" s="160" t="s">
        <v>256</v>
      </c>
      <c r="P138" s="160" t="s">
        <v>269</v>
      </c>
      <c r="Q138" s="160">
        <v>100</v>
      </c>
      <c r="R138" s="160">
        <v>10</v>
      </c>
      <c r="S138" s="160" t="s">
        <v>321</v>
      </c>
    </row>
    <row r="139" spans="1:19" hidden="1">
      <c r="A139" s="159">
        <v>137</v>
      </c>
      <c r="B139" s="160" t="s">
        <v>802</v>
      </c>
      <c r="C139" s="160" t="s">
        <v>234</v>
      </c>
      <c r="D139" s="160" t="s">
        <v>235</v>
      </c>
      <c r="E139" s="160" t="s">
        <v>803</v>
      </c>
      <c r="F139" s="159">
        <v>1411</v>
      </c>
      <c r="G139" s="159">
        <v>276</v>
      </c>
      <c r="H139" s="157"/>
      <c r="I139" s="160" t="s">
        <v>804</v>
      </c>
      <c r="J139" s="160" t="s">
        <v>751</v>
      </c>
      <c r="K139" s="160" t="s">
        <v>306</v>
      </c>
      <c r="L139" s="160" t="s">
        <v>240</v>
      </c>
      <c r="M139" s="160" t="s">
        <v>262</v>
      </c>
      <c r="N139" s="160" t="s">
        <v>267</v>
      </c>
      <c r="O139" s="160" t="s">
        <v>256</v>
      </c>
      <c r="P139" s="160" t="s">
        <v>244</v>
      </c>
      <c r="Q139" s="160"/>
      <c r="R139" s="160">
        <v>10</v>
      </c>
      <c r="S139" s="160" t="s">
        <v>257</v>
      </c>
    </row>
    <row r="140" spans="1:19" hidden="1">
      <c r="A140" s="159">
        <v>138</v>
      </c>
      <c r="B140" s="160" t="s">
        <v>805</v>
      </c>
      <c r="C140" s="160" t="s">
        <v>234</v>
      </c>
      <c r="D140" s="160" t="s">
        <v>566</v>
      </c>
      <c r="E140" s="160" t="s">
        <v>806</v>
      </c>
      <c r="F140" s="159">
        <v>290</v>
      </c>
      <c r="G140" s="159">
        <v>59</v>
      </c>
      <c r="H140" s="157"/>
      <c r="I140" s="160" t="s">
        <v>807</v>
      </c>
      <c r="J140" s="160" t="s">
        <v>238</v>
      </c>
      <c r="K140" s="160" t="s">
        <v>239</v>
      </c>
      <c r="L140" s="160" t="s">
        <v>240</v>
      </c>
      <c r="M140" s="160" t="s">
        <v>280</v>
      </c>
      <c r="N140" s="160" t="s">
        <v>301</v>
      </c>
      <c r="O140" s="160" t="s">
        <v>243</v>
      </c>
      <c r="P140" s="160" t="s">
        <v>244</v>
      </c>
      <c r="Q140" s="160"/>
      <c r="R140" s="160"/>
      <c r="S140" s="160" t="s">
        <v>245</v>
      </c>
    </row>
    <row r="141" spans="1:19" hidden="1">
      <c r="A141" s="159">
        <v>139</v>
      </c>
      <c r="B141" s="160" t="s">
        <v>808</v>
      </c>
      <c r="C141" s="160" t="s">
        <v>234</v>
      </c>
      <c r="D141" s="160" t="s">
        <v>283</v>
      </c>
      <c r="E141" s="160" t="s">
        <v>388</v>
      </c>
      <c r="F141" s="159">
        <v>32766</v>
      </c>
      <c r="G141" s="159">
        <v>8075</v>
      </c>
      <c r="H141" s="157"/>
      <c r="I141" s="160" t="s">
        <v>809</v>
      </c>
      <c r="J141" s="160" t="s">
        <v>254</v>
      </c>
      <c r="K141" s="160" t="s">
        <v>56</v>
      </c>
      <c r="L141" s="160" t="s">
        <v>240</v>
      </c>
      <c r="M141" s="160" t="s">
        <v>421</v>
      </c>
      <c r="N141" s="160" t="s">
        <v>532</v>
      </c>
      <c r="O141" s="160" t="s">
        <v>256</v>
      </c>
      <c r="P141" s="160" t="s">
        <v>244</v>
      </c>
      <c r="Q141" s="160"/>
      <c r="R141" s="160">
        <v>2</v>
      </c>
      <c r="S141" s="160" t="s">
        <v>257</v>
      </c>
    </row>
    <row r="142" spans="1:19" hidden="1">
      <c r="A142" s="159">
        <v>140</v>
      </c>
      <c r="B142" s="160" t="s">
        <v>810</v>
      </c>
      <c r="C142" s="160" t="s">
        <v>234</v>
      </c>
      <c r="D142" s="160" t="s">
        <v>315</v>
      </c>
      <c r="E142" s="160" t="s">
        <v>811</v>
      </c>
      <c r="F142" s="159">
        <v>142</v>
      </c>
      <c r="G142" s="159">
        <v>30</v>
      </c>
      <c r="H142" s="157"/>
      <c r="I142" s="160" t="s">
        <v>812</v>
      </c>
      <c r="J142" s="160" t="s">
        <v>238</v>
      </c>
      <c r="K142" s="160" t="s">
        <v>239</v>
      </c>
      <c r="L142" s="160" t="s">
        <v>240</v>
      </c>
      <c r="M142" s="160" t="s">
        <v>811</v>
      </c>
      <c r="N142" s="160" t="s">
        <v>464</v>
      </c>
      <c r="O142" s="160" t="s">
        <v>243</v>
      </c>
      <c r="P142" s="160" t="s">
        <v>244</v>
      </c>
      <c r="Q142" s="160"/>
      <c r="R142" s="160"/>
      <c r="S142" s="160" t="s">
        <v>245</v>
      </c>
    </row>
    <row r="143" spans="1:19" hidden="1">
      <c r="A143" s="159">
        <v>141</v>
      </c>
      <c r="B143" s="160" t="s">
        <v>813</v>
      </c>
      <c r="C143" s="160" t="s">
        <v>234</v>
      </c>
      <c r="D143" s="160" t="s">
        <v>566</v>
      </c>
      <c r="E143" s="160" t="s">
        <v>814</v>
      </c>
      <c r="F143" s="159">
        <v>311</v>
      </c>
      <c r="G143" s="159">
        <v>42</v>
      </c>
      <c r="H143" s="157"/>
      <c r="I143" s="160" t="s">
        <v>815</v>
      </c>
      <c r="J143" s="160" t="s">
        <v>238</v>
      </c>
      <c r="K143" s="160" t="s">
        <v>239</v>
      </c>
      <c r="L143" s="160" t="s">
        <v>240</v>
      </c>
      <c r="M143" s="160" t="s">
        <v>262</v>
      </c>
      <c r="N143" s="160" t="s">
        <v>816</v>
      </c>
      <c r="O143" s="160" t="s">
        <v>243</v>
      </c>
      <c r="P143" s="160" t="s">
        <v>244</v>
      </c>
      <c r="Q143" s="160"/>
      <c r="R143" s="160"/>
      <c r="S143" s="160" t="s">
        <v>245</v>
      </c>
    </row>
    <row r="144" spans="1:19" hidden="1">
      <c r="A144" s="159">
        <v>142</v>
      </c>
      <c r="B144" s="160" t="s">
        <v>817</v>
      </c>
      <c r="C144" s="160" t="s">
        <v>234</v>
      </c>
      <c r="D144" s="160" t="s">
        <v>287</v>
      </c>
      <c r="E144" s="160" t="s">
        <v>288</v>
      </c>
      <c r="F144" s="159">
        <v>603961</v>
      </c>
      <c r="G144" s="159">
        <v>104986</v>
      </c>
      <c r="H144" s="157"/>
      <c r="I144" s="160" t="s">
        <v>818</v>
      </c>
      <c r="J144" s="160" t="s">
        <v>819</v>
      </c>
      <c r="K144" s="160" t="s">
        <v>419</v>
      </c>
      <c r="L144" s="160" t="s">
        <v>318</v>
      </c>
      <c r="M144" s="160" t="s">
        <v>489</v>
      </c>
      <c r="N144" s="160" t="s">
        <v>820</v>
      </c>
      <c r="O144" s="160" t="s">
        <v>268</v>
      </c>
      <c r="P144" s="160" t="s">
        <v>269</v>
      </c>
      <c r="Q144" s="160">
        <v>6.5</v>
      </c>
      <c r="R144" s="160">
        <v>6</v>
      </c>
      <c r="S144" s="160" t="s">
        <v>245</v>
      </c>
    </row>
    <row r="145" spans="1:19" hidden="1">
      <c r="A145" s="159">
        <v>143</v>
      </c>
      <c r="B145" s="160" t="s">
        <v>821</v>
      </c>
      <c r="C145" s="160" t="s">
        <v>234</v>
      </c>
      <c r="D145" s="160" t="s">
        <v>295</v>
      </c>
      <c r="E145" s="160" t="s">
        <v>822</v>
      </c>
      <c r="F145" s="159">
        <v>46068</v>
      </c>
      <c r="G145" s="159">
        <v>9083</v>
      </c>
      <c r="H145" s="157"/>
      <c r="I145" s="160" t="s">
        <v>823</v>
      </c>
      <c r="J145" s="160" t="s">
        <v>305</v>
      </c>
      <c r="K145" s="160" t="s">
        <v>306</v>
      </c>
      <c r="L145" s="160" t="s">
        <v>318</v>
      </c>
      <c r="M145" s="160" t="s">
        <v>824</v>
      </c>
      <c r="N145" s="160" t="s">
        <v>825</v>
      </c>
      <c r="O145" s="160" t="s">
        <v>256</v>
      </c>
      <c r="P145" s="160" t="s">
        <v>826</v>
      </c>
      <c r="Q145" s="160">
        <v>6</v>
      </c>
      <c r="R145" s="160">
        <v>6</v>
      </c>
      <c r="S145" s="160" t="s">
        <v>245</v>
      </c>
    </row>
    <row r="146" spans="1:19" hidden="1">
      <c r="A146" s="159">
        <v>144</v>
      </c>
      <c r="B146" s="160" t="s">
        <v>827</v>
      </c>
      <c r="C146" s="160" t="s">
        <v>234</v>
      </c>
      <c r="D146" s="160" t="s">
        <v>323</v>
      </c>
      <c r="E146" s="160" t="s">
        <v>828</v>
      </c>
      <c r="F146" s="159">
        <v>693</v>
      </c>
      <c r="G146" s="159">
        <v>185</v>
      </c>
      <c r="H146" s="157"/>
      <c r="I146" s="160" t="s">
        <v>829</v>
      </c>
      <c r="J146" s="160" t="s">
        <v>238</v>
      </c>
      <c r="K146" s="160" t="s">
        <v>239</v>
      </c>
      <c r="L146" s="160" t="s">
        <v>240</v>
      </c>
      <c r="M146" s="160" t="s">
        <v>830</v>
      </c>
      <c r="N146" s="160" t="s">
        <v>313</v>
      </c>
      <c r="O146" s="160" t="s">
        <v>243</v>
      </c>
      <c r="P146" s="160" t="s">
        <v>244</v>
      </c>
      <c r="Q146" s="160"/>
      <c r="R146" s="160"/>
      <c r="S146" s="160" t="s">
        <v>245</v>
      </c>
    </row>
    <row r="147" spans="1:19" hidden="1">
      <c r="A147" s="159">
        <v>145</v>
      </c>
      <c r="B147" s="160" t="s">
        <v>831</v>
      </c>
      <c r="C147" s="160" t="s">
        <v>234</v>
      </c>
      <c r="D147" s="160" t="s">
        <v>315</v>
      </c>
      <c r="E147" s="160" t="s">
        <v>832</v>
      </c>
      <c r="F147" s="159">
        <v>19</v>
      </c>
      <c r="G147" s="159">
        <v>4</v>
      </c>
      <c r="H147" s="157"/>
      <c r="I147" s="160" t="s">
        <v>833</v>
      </c>
      <c r="J147" s="160" t="s">
        <v>238</v>
      </c>
      <c r="K147" s="160" t="s">
        <v>239</v>
      </c>
      <c r="L147" s="160" t="s">
        <v>240</v>
      </c>
      <c r="M147" s="160" t="s">
        <v>832</v>
      </c>
      <c r="N147" s="160" t="s">
        <v>393</v>
      </c>
      <c r="O147" s="160" t="s">
        <v>243</v>
      </c>
      <c r="P147" s="160" t="s">
        <v>244</v>
      </c>
      <c r="Q147" s="160"/>
      <c r="R147" s="160"/>
      <c r="S147" s="160" t="s">
        <v>245</v>
      </c>
    </row>
    <row r="148" spans="1:19" hidden="1">
      <c r="A148" s="159">
        <v>146</v>
      </c>
      <c r="B148" s="160" t="s">
        <v>834</v>
      </c>
      <c r="C148" s="160" t="s">
        <v>234</v>
      </c>
      <c r="D148" s="160" t="s">
        <v>287</v>
      </c>
      <c r="E148" s="160" t="s">
        <v>288</v>
      </c>
      <c r="F148" s="159">
        <v>603961</v>
      </c>
      <c r="G148" s="159">
        <v>104986</v>
      </c>
      <c r="H148" s="157"/>
      <c r="I148" s="160" t="s">
        <v>734</v>
      </c>
      <c r="J148" s="160" t="s">
        <v>305</v>
      </c>
      <c r="K148" s="160" t="s">
        <v>306</v>
      </c>
      <c r="L148" s="160" t="s">
        <v>240</v>
      </c>
      <c r="M148" s="160" t="s">
        <v>835</v>
      </c>
      <c r="N148" s="160" t="s">
        <v>301</v>
      </c>
      <c r="O148" s="160" t="s">
        <v>256</v>
      </c>
      <c r="P148" s="160" t="s">
        <v>350</v>
      </c>
      <c r="Q148" s="160">
        <v>100</v>
      </c>
      <c r="R148" s="160">
        <v>2</v>
      </c>
      <c r="S148" s="160" t="s">
        <v>245</v>
      </c>
    </row>
    <row r="149" spans="1:19" hidden="1">
      <c r="A149" s="159">
        <v>147</v>
      </c>
      <c r="B149" s="160" t="s">
        <v>836</v>
      </c>
      <c r="C149" s="160" t="s">
        <v>234</v>
      </c>
      <c r="D149" s="160" t="s">
        <v>247</v>
      </c>
      <c r="E149" s="160" t="s">
        <v>837</v>
      </c>
      <c r="F149" s="159">
        <v>1970</v>
      </c>
      <c r="G149" s="159">
        <v>365</v>
      </c>
      <c r="H149" s="157"/>
      <c r="I149" s="160" t="s">
        <v>838</v>
      </c>
      <c r="J149" s="160" t="s">
        <v>254</v>
      </c>
      <c r="K149" s="160" t="s">
        <v>56</v>
      </c>
      <c r="L149" s="160" t="s">
        <v>240</v>
      </c>
      <c r="M149" s="160" t="s">
        <v>837</v>
      </c>
      <c r="N149" s="160" t="s">
        <v>532</v>
      </c>
      <c r="O149" s="160" t="s">
        <v>256</v>
      </c>
      <c r="P149" s="160" t="s">
        <v>269</v>
      </c>
      <c r="Q149" s="160">
        <v>2</v>
      </c>
      <c r="R149" s="160">
        <v>2</v>
      </c>
      <c r="S149" s="160" t="s">
        <v>245</v>
      </c>
    </row>
    <row r="150" spans="1:19" hidden="1">
      <c r="A150" s="159">
        <v>148</v>
      </c>
      <c r="B150" s="160" t="s">
        <v>839</v>
      </c>
      <c r="C150" s="160" t="s">
        <v>234</v>
      </c>
      <c r="D150" s="160" t="s">
        <v>235</v>
      </c>
      <c r="E150" s="160" t="s">
        <v>840</v>
      </c>
      <c r="F150" s="159">
        <v>5</v>
      </c>
      <c r="G150" s="159">
        <v>0</v>
      </c>
      <c r="H150" s="157"/>
      <c r="I150" s="160" t="s">
        <v>841</v>
      </c>
      <c r="J150" s="160" t="s">
        <v>560</v>
      </c>
      <c r="K150" s="160" t="s">
        <v>306</v>
      </c>
      <c r="L150" s="160" t="s">
        <v>240</v>
      </c>
      <c r="M150" s="160" t="s">
        <v>840</v>
      </c>
      <c r="N150" s="160" t="s">
        <v>842</v>
      </c>
      <c r="O150" s="160" t="s">
        <v>243</v>
      </c>
      <c r="P150" s="160" t="s">
        <v>244</v>
      </c>
      <c r="Q150" s="160"/>
      <c r="R150" s="160"/>
      <c r="S150" s="160" t="s">
        <v>245</v>
      </c>
    </row>
    <row r="151" spans="1:19" hidden="1">
      <c r="A151" s="159">
        <v>149</v>
      </c>
      <c r="B151" s="160" t="s">
        <v>843</v>
      </c>
      <c r="C151" s="160" t="s">
        <v>234</v>
      </c>
      <c r="D151" s="160" t="s">
        <v>287</v>
      </c>
      <c r="E151" s="160" t="s">
        <v>288</v>
      </c>
      <c r="F151" s="159">
        <v>603961</v>
      </c>
      <c r="G151" s="159">
        <v>104986</v>
      </c>
      <c r="H151" s="157"/>
      <c r="I151" s="160" t="s">
        <v>780</v>
      </c>
      <c r="J151" s="160" t="s">
        <v>305</v>
      </c>
      <c r="K151" s="160" t="s">
        <v>306</v>
      </c>
      <c r="L151" s="160" t="s">
        <v>240</v>
      </c>
      <c r="M151" s="160" t="s">
        <v>844</v>
      </c>
      <c r="N151" s="160" t="s">
        <v>845</v>
      </c>
      <c r="O151" s="160" t="s">
        <v>243</v>
      </c>
      <c r="P151" s="160" t="s">
        <v>244</v>
      </c>
      <c r="Q151" s="160"/>
      <c r="R151" s="160"/>
      <c r="S151" s="160" t="s">
        <v>245</v>
      </c>
    </row>
    <row r="152" spans="1:19" hidden="1">
      <c r="A152" s="159">
        <v>150</v>
      </c>
      <c r="B152" s="160" t="s">
        <v>846</v>
      </c>
      <c r="C152" s="160" t="s">
        <v>234</v>
      </c>
      <c r="D152" s="160" t="s">
        <v>247</v>
      </c>
      <c r="E152" s="160" t="s">
        <v>847</v>
      </c>
      <c r="F152" s="159">
        <v>139</v>
      </c>
      <c r="G152" s="159">
        <v>37</v>
      </c>
      <c r="H152" s="157"/>
      <c r="I152" s="160" t="s">
        <v>848</v>
      </c>
      <c r="J152" s="160" t="s">
        <v>238</v>
      </c>
      <c r="K152" s="160" t="s">
        <v>239</v>
      </c>
      <c r="L152" s="160" t="s">
        <v>240</v>
      </c>
      <c r="M152" s="160" t="s">
        <v>847</v>
      </c>
      <c r="N152" s="160" t="s">
        <v>758</v>
      </c>
      <c r="O152" s="160" t="s">
        <v>243</v>
      </c>
      <c r="P152" s="160" t="s">
        <v>244</v>
      </c>
      <c r="Q152" s="160"/>
      <c r="R152" s="160"/>
      <c r="S152" s="160" t="s">
        <v>245</v>
      </c>
    </row>
    <row r="153" spans="1:19" hidden="1">
      <c r="A153" s="159">
        <v>151</v>
      </c>
      <c r="B153" s="160" t="s">
        <v>849</v>
      </c>
      <c r="C153" s="160" t="s">
        <v>234</v>
      </c>
      <c r="D153" s="160" t="s">
        <v>287</v>
      </c>
      <c r="E153" s="160" t="s">
        <v>288</v>
      </c>
      <c r="F153" s="159">
        <v>603961</v>
      </c>
      <c r="G153" s="159">
        <v>104986</v>
      </c>
      <c r="H153" s="157"/>
      <c r="I153" s="160" t="s">
        <v>850</v>
      </c>
      <c r="J153" s="160" t="s">
        <v>311</v>
      </c>
      <c r="K153" s="160" t="s">
        <v>56</v>
      </c>
      <c r="L153" s="160" t="s">
        <v>318</v>
      </c>
      <c r="M153" s="160" t="s">
        <v>851</v>
      </c>
      <c r="N153" s="160" t="s">
        <v>852</v>
      </c>
      <c r="O153" s="160" t="s">
        <v>256</v>
      </c>
      <c r="P153" s="160" t="s">
        <v>732</v>
      </c>
      <c r="Q153" s="160">
        <v>100</v>
      </c>
      <c r="R153" s="160">
        <v>10</v>
      </c>
      <c r="S153" s="160" t="s">
        <v>245</v>
      </c>
    </row>
    <row r="154" spans="1:19" hidden="1">
      <c r="A154" s="159">
        <v>152</v>
      </c>
      <c r="B154" s="160" t="s">
        <v>853</v>
      </c>
      <c r="C154" s="160" t="s">
        <v>234</v>
      </c>
      <c r="D154" s="160" t="s">
        <v>315</v>
      </c>
      <c r="E154" s="160" t="s">
        <v>854</v>
      </c>
      <c r="F154" s="159">
        <v>77</v>
      </c>
      <c r="G154" s="159">
        <v>5</v>
      </c>
      <c r="H154" s="157"/>
      <c r="I154" s="160" t="s">
        <v>855</v>
      </c>
      <c r="J154" s="160" t="s">
        <v>238</v>
      </c>
      <c r="K154" s="160" t="s">
        <v>239</v>
      </c>
      <c r="L154" s="160" t="s">
        <v>240</v>
      </c>
      <c r="M154" s="160" t="s">
        <v>447</v>
      </c>
      <c r="N154" s="160" t="s">
        <v>744</v>
      </c>
      <c r="O154" s="160" t="s">
        <v>243</v>
      </c>
      <c r="P154" s="160" t="s">
        <v>244</v>
      </c>
      <c r="Q154" s="160"/>
      <c r="R154" s="160"/>
      <c r="S154" s="160" t="s">
        <v>245</v>
      </c>
    </row>
    <row r="155" spans="1:19" hidden="1">
      <c r="A155" s="159">
        <v>153</v>
      </c>
      <c r="B155" s="160" t="s">
        <v>856</v>
      </c>
      <c r="C155" s="160" t="s">
        <v>234</v>
      </c>
      <c r="D155" s="160" t="s">
        <v>247</v>
      </c>
      <c r="E155" s="160" t="s">
        <v>857</v>
      </c>
      <c r="F155" s="159">
        <v>107</v>
      </c>
      <c r="G155" s="159">
        <v>22</v>
      </c>
      <c r="H155" s="157"/>
      <c r="I155" s="160" t="s">
        <v>858</v>
      </c>
      <c r="J155" s="160" t="s">
        <v>238</v>
      </c>
      <c r="K155" s="160" t="s">
        <v>239</v>
      </c>
      <c r="L155" s="160" t="s">
        <v>240</v>
      </c>
      <c r="M155" s="160" t="s">
        <v>857</v>
      </c>
      <c r="N155" s="160" t="s">
        <v>301</v>
      </c>
      <c r="O155" s="160" t="s">
        <v>243</v>
      </c>
      <c r="P155" s="160" t="s">
        <v>244</v>
      </c>
      <c r="Q155" s="160"/>
      <c r="R155" s="160"/>
      <c r="S155" s="160" t="s">
        <v>245</v>
      </c>
    </row>
    <row r="156" spans="1:19" hidden="1">
      <c r="A156" s="159">
        <v>154</v>
      </c>
      <c r="B156" s="160" t="s">
        <v>859</v>
      </c>
      <c r="C156" s="160" t="s">
        <v>234</v>
      </c>
      <c r="D156" s="160" t="s">
        <v>287</v>
      </c>
      <c r="E156" s="160" t="s">
        <v>288</v>
      </c>
      <c r="F156" s="159">
        <v>603961</v>
      </c>
      <c r="G156" s="159">
        <v>104986</v>
      </c>
      <c r="H156" s="157"/>
      <c r="I156" s="160" t="s">
        <v>378</v>
      </c>
      <c r="J156" s="160" t="s">
        <v>379</v>
      </c>
      <c r="K156" s="160" t="s">
        <v>380</v>
      </c>
      <c r="L156" s="160" t="s">
        <v>240</v>
      </c>
      <c r="M156" s="160" t="s">
        <v>421</v>
      </c>
      <c r="N156" s="160" t="s">
        <v>860</v>
      </c>
      <c r="O156" s="160" t="s">
        <v>243</v>
      </c>
      <c r="P156" s="160" t="s">
        <v>244</v>
      </c>
      <c r="Q156" s="160"/>
      <c r="R156" s="160"/>
      <c r="S156" s="160" t="s">
        <v>245</v>
      </c>
    </row>
    <row r="157" spans="1:19" hidden="1">
      <c r="A157" s="159">
        <v>155</v>
      </c>
      <c r="B157" s="160" t="s">
        <v>861</v>
      </c>
      <c r="C157" s="160" t="s">
        <v>234</v>
      </c>
      <c r="D157" s="160" t="s">
        <v>498</v>
      </c>
      <c r="E157" s="160" t="s">
        <v>862</v>
      </c>
      <c r="F157" s="159">
        <v>618</v>
      </c>
      <c r="G157" s="159">
        <v>84</v>
      </c>
      <c r="H157" s="157"/>
      <c r="I157" s="160" t="s">
        <v>863</v>
      </c>
      <c r="J157" s="160" t="s">
        <v>238</v>
      </c>
      <c r="K157" s="160" t="s">
        <v>239</v>
      </c>
      <c r="L157" s="160" t="s">
        <v>240</v>
      </c>
      <c r="M157" s="160" t="s">
        <v>447</v>
      </c>
      <c r="N157" s="160" t="s">
        <v>242</v>
      </c>
      <c r="O157" s="160" t="s">
        <v>243</v>
      </c>
      <c r="P157" s="160" t="s">
        <v>244</v>
      </c>
      <c r="Q157" s="160"/>
      <c r="R157" s="160"/>
      <c r="S157" s="160" t="s">
        <v>245</v>
      </c>
    </row>
    <row r="158" spans="1:19" hidden="1">
      <c r="A158" s="159">
        <v>156</v>
      </c>
      <c r="B158" s="160" t="s">
        <v>864</v>
      </c>
      <c r="C158" s="160" t="s">
        <v>234</v>
      </c>
      <c r="D158" s="160" t="s">
        <v>508</v>
      </c>
      <c r="E158" s="160" t="s">
        <v>865</v>
      </c>
      <c r="F158" s="159">
        <v>25</v>
      </c>
      <c r="G158" s="159">
        <v>2</v>
      </c>
      <c r="H158" s="157"/>
      <c r="I158" s="160" t="s">
        <v>238</v>
      </c>
      <c r="J158" s="160" t="s">
        <v>238</v>
      </c>
      <c r="K158" s="160" t="s">
        <v>239</v>
      </c>
      <c r="L158" s="160" t="s">
        <v>240</v>
      </c>
      <c r="M158" s="160" t="s">
        <v>866</v>
      </c>
      <c r="N158" s="160" t="s">
        <v>744</v>
      </c>
      <c r="O158" s="160" t="s">
        <v>243</v>
      </c>
      <c r="P158" s="160" t="s">
        <v>244</v>
      </c>
      <c r="Q158" s="160"/>
      <c r="R158" s="160"/>
      <c r="S158" s="160" t="s">
        <v>245</v>
      </c>
    </row>
    <row r="159" spans="1:19" hidden="1">
      <c r="A159" s="159">
        <v>157</v>
      </c>
      <c r="B159" s="160" t="s">
        <v>867</v>
      </c>
      <c r="C159" s="160" t="s">
        <v>234</v>
      </c>
      <c r="D159" s="160" t="s">
        <v>247</v>
      </c>
      <c r="E159" s="160" t="s">
        <v>868</v>
      </c>
      <c r="F159" s="159">
        <v>2225</v>
      </c>
      <c r="G159" s="159">
        <v>394</v>
      </c>
      <c r="H159" s="157"/>
      <c r="I159" s="160" t="s">
        <v>869</v>
      </c>
      <c r="J159" s="160" t="s">
        <v>254</v>
      </c>
      <c r="K159" s="160" t="s">
        <v>56</v>
      </c>
      <c r="L159" s="160" t="s">
        <v>240</v>
      </c>
      <c r="M159" s="160" t="s">
        <v>870</v>
      </c>
      <c r="N159" s="160" t="s">
        <v>871</v>
      </c>
      <c r="O159" s="160" t="s">
        <v>256</v>
      </c>
      <c r="P159" s="160" t="s">
        <v>244</v>
      </c>
      <c r="Q159" s="160"/>
      <c r="R159" s="160">
        <v>2</v>
      </c>
      <c r="S159" s="160" t="s">
        <v>257</v>
      </c>
    </row>
    <row r="160" spans="1:19" hidden="1">
      <c r="A160" s="159">
        <v>158</v>
      </c>
      <c r="B160" s="160" t="s">
        <v>872</v>
      </c>
      <c r="C160" s="160" t="s">
        <v>234</v>
      </c>
      <c r="D160" s="160" t="s">
        <v>247</v>
      </c>
      <c r="E160" s="160" t="s">
        <v>873</v>
      </c>
      <c r="F160" s="159">
        <v>51</v>
      </c>
      <c r="G160" s="159">
        <v>3</v>
      </c>
      <c r="H160" s="157"/>
      <c r="I160" s="160" t="s">
        <v>874</v>
      </c>
      <c r="J160" s="160" t="s">
        <v>238</v>
      </c>
      <c r="K160" s="160" t="s">
        <v>239</v>
      </c>
      <c r="L160" s="160" t="s">
        <v>240</v>
      </c>
      <c r="M160" s="160" t="s">
        <v>873</v>
      </c>
      <c r="N160" s="160" t="s">
        <v>801</v>
      </c>
      <c r="O160" s="160" t="s">
        <v>243</v>
      </c>
      <c r="P160" s="160" t="s">
        <v>244</v>
      </c>
      <c r="Q160" s="160"/>
      <c r="R160" s="160"/>
      <c r="S160" s="160" t="s">
        <v>245</v>
      </c>
    </row>
    <row r="161" spans="1:19" hidden="1">
      <c r="A161" s="159">
        <v>159</v>
      </c>
      <c r="B161" s="160" t="s">
        <v>875</v>
      </c>
      <c r="C161" s="160" t="s">
        <v>234</v>
      </c>
      <c r="D161" s="160" t="s">
        <v>287</v>
      </c>
      <c r="E161" s="160" t="s">
        <v>288</v>
      </c>
      <c r="F161" s="159">
        <v>603961</v>
      </c>
      <c r="G161" s="159">
        <v>104986</v>
      </c>
      <c r="H161" s="157"/>
      <c r="I161" s="160" t="s">
        <v>876</v>
      </c>
      <c r="J161" s="160" t="s">
        <v>370</v>
      </c>
      <c r="K161" s="160" t="s">
        <v>56</v>
      </c>
      <c r="L161" s="160" t="s">
        <v>240</v>
      </c>
      <c r="M161" s="160" t="s">
        <v>877</v>
      </c>
      <c r="N161" s="160" t="s">
        <v>878</v>
      </c>
      <c r="O161" s="160" t="s">
        <v>256</v>
      </c>
      <c r="P161" s="160" t="s">
        <v>350</v>
      </c>
      <c r="Q161" s="160">
        <v>100</v>
      </c>
      <c r="R161" s="160">
        <v>5</v>
      </c>
      <c r="S161" s="160" t="s">
        <v>245</v>
      </c>
    </row>
    <row r="162" spans="1:19" hidden="1">
      <c r="A162" s="159">
        <v>160</v>
      </c>
      <c r="B162" s="160" t="s">
        <v>879</v>
      </c>
      <c r="C162" s="160" t="s">
        <v>234</v>
      </c>
      <c r="D162" s="160" t="s">
        <v>277</v>
      </c>
      <c r="E162" s="160" t="s">
        <v>880</v>
      </c>
      <c r="F162" s="159">
        <v>277</v>
      </c>
      <c r="G162" s="159">
        <v>59</v>
      </c>
      <c r="H162" s="157"/>
      <c r="I162" s="160" t="s">
        <v>881</v>
      </c>
      <c r="J162" s="160" t="s">
        <v>238</v>
      </c>
      <c r="K162" s="160" t="s">
        <v>239</v>
      </c>
      <c r="L162" s="160" t="s">
        <v>240</v>
      </c>
      <c r="M162" s="160" t="s">
        <v>824</v>
      </c>
      <c r="N162" s="160" t="s">
        <v>349</v>
      </c>
      <c r="O162" s="160" t="s">
        <v>243</v>
      </c>
      <c r="P162" s="160" t="s">
        <v>244</v>
      </c>
      <c r="Q162" s="160"/>
      <c r="R162" s="160"/>
      <c r="S162" s="160" t="s">
        <v>245</v>
      </c>
    </row>
    <row r="163" spans="1:19" hidden="1">
      <c r="A163" s="159">
        <v>161</v>
      </c>
      <c r="B163" s="160" t="s">
        <v>882</v>
      </c>
      <c r="C163" s="160" t="s">
        <v>234</v>
      </c>
      <c r="D163" s="160" t="s">
        <v>235</v>
      </c>
      <c r="E163" s="160" t="s">
        <v>883</v>
      </c>
      <c r="F163" s="159">
        <v>108</v>
      </c>
      <c r="G163" s="159">
        <v>32</v>
      </c>
      <c r="H163" s="157"/>
      <c r="I163" s="160" t="s">
        <v>884</v>
      </c>
      <c r="J163" s="160" t="s">
        <v>560</v>
      </c>
      <c r="K163" s="160" t="s">
        <v>306</v>
      </c>
      <c r="L163" s="160" t="s">
        <v>240</v>
      </c>
      <c r="M163" s="160" t="s">
        <v>883</v>
      </c>
      <c r="N163" s="160" t="s">
        <v>842</v>
      </c>
      <c r="O163" s="160" t="s">
        <v>256</v>
      </c>
      <c r="P163" s="160" t="s">
        <v>244</v>
      </c>
      <c r="Q163" s="160"/>
      <c r="R163" s="160"/>
      <c r="S163" s="160" t="s">
        <v>257</v>
      </c>
    </row>
    <row r="164" spans="1:19" hidden="1">
      <c r="A164" s="159">
        <v>162</v>
      </c>
      <c r="B164" s="160" t="s">
        <v>885</v>
      </c>
      <c r="C164" s="160" t="s">
        <v>234</v>
      </c>
      <c r="D164" s="160" t="s">
        <v>283</v>
      </c>
      <c r="E164" s="160" t="s">
        <v>886</v>
      </c>
      <c r="F164" s="159">
        <v>73</v>
      </c>
      <c r="G164" s="159">
        <v>13</v>
      </c>
      <c r="H164" s="157"/>
      <c r="I164" s="160" t="s">
        <v>887</v>
      </c>
      <c r="J164" s="160" t="s">
        <v>238</v>
      </c>
      <c r="K164" s="160" t="s">
        <v>239</v>
      </c>
      <c r="L164" s="160" t="s">
        <v>240</v>
      </c>
      <c r="M164" s="160" t="s">
        <v>886</v>
      </c>
      <c r="N164" s="160" t="s">
        <v>244</v>
      </c>
      <c r="O164" s="160" t="s">
        <v>243</v>
      </c>
      <c r="P164" s="160" t="s">
        <v>244</v>
      </c>
      <c r="Q164" s="160"/>
      <c r="R164" s="160"/>
      <c r="S164" s="160" t="s">
        <v>245</v>
      </c>
    </row>
    <row r="165" spans="1:19" hidden="1">
      <c r="A165" s="159">
        <v>163</v>
      </c>
      <c r="B165" s="160" t="s">
        <v>888</v>
      </c>
      <c r="C165" s="160" t="s">
        <v>234</v>
      </c>
      <c r="D165" s="160" t="s">
        <v>678</v>
      </c>
      <c r="E165" s="160" t="s">
        <v>889</v>
      </c>
      <c r="F165" s="159">
        <v>70</v>
      </c>
      <c r="G165" s="159">
        <v>5</v>
      </c>
      <c r="H165" s="157"/>
      <c r="I165" s="160" t="s">
        <v>890</v>
      </c>
      <c r="J165" s="160" t="s">
        <v>238</v>
      </c>
      <c r="K165" s="160" t="s">
        <v>239</v>
      </c>
      <c r="L165" s="160" t="s">
        <v>240</v>
      </c>
      <c r="M165" s="160" t="s">
        <v>280</v>
      </c>
      <c r="N165" s="160" t="s">
        <v>482</v>
      </c>
      <c r="O165" s="160" t="s">
        <v>243</v>
      </c>
      <c r="P165" s="160" t="s">
        <v>244</v>
      </c>
      <c r="Q165" s="160"/>
      <c r="R165" s="160"/>
      <c r="S165" s="160" t="s">
        <v>245</v>
      </c>
    </row>
    <row r="166" spans="1:19" hidden="1">
      <c r="A166" s="159">
        <v>164</v>
      </c>
      <c r="B166" s="160" t="s">
        <v>891</v>
      </c>
      <c r="C166" s="160" t="s">
        <v>234</v>
      </c>
      <c r="D166" s="160" t="s">
        <v>287</v>
      </c>
      <c r="E166" s="160" t="s">
        <v>288</v>
      </c>
      <c r="F166" s="159">
        <v>603961</v>
      </c>
      <c r="G166" s="159">
        <v>104986</v>
      </c>
      <c r="H166" s="157"/>
      <c r="I166" s="160" t="s">
        <v>652</v>
      </c>
      <c r="J166" s="160" t="s">
        <v>653</v>
      </c>
      <c r="K166" s="160" t="s">
        <v>306</v>
      </c>
      <c r="L166" s="160" t="s">
        <v>240</v>
      </c>
      <c r="M166" s="160" t="s">
        <v>654</v>
      </c>
      <c r="N166" s="160" t="s">
        <v>250</v>
      </c>
      <c r="O166" s="160" t="s">
        <v>256</v>
      </c>
      <c r="P166" s="160" t="s">
        <v>656</v>
      </c>
      <c r="Q166" s="160">
        <v>20</v>
      </c>
      <c r="R166" s="160">
        <v>20</v>
      </c>
      <c r="S166" s="160" t="s">
        <v>245</v>
      </c>
    </row>
    <row r="167" spans="1:19" hidden="1">
      <c r="A167" s="159">
        <v>165</v>
      </c>
      <c r="B167" s="160" t="s">
        <v>892</v>
      </c>
      <c r="C167" s="160" t="s">
        <v>234</v>
      </c>
      <c r="D167" s="160" t="s">
        <v>323</v>
      </c>
      <c r="E167" s="160" t="s">
        <v>893</v>
      </c>
      <c r="F167" s="159">
        <v>101</v>
      </c>
      <c r="G167" s="159">
        <v>19</v>
      </c>
      <c r="H167" s="157"/>
      <c r="I167" s="160" t="s">
        <v>894</v>
      </c>
      <c r="J167" s="160" t="s">
        <v>238</v>
      </c>
      <c r="K167" s="160" t="s">
        <v>239</v>
      </c>
      <c r="L167" s="160" t="s">
        <v>240</v>
      </c>
      <c r="M167" s="160" t="s">
        <v>893</v>
      </c>
      <c r="N167" s="160" t="s">
        <v>895</v>
      </c>
      <c r="O167" s="160" t="s">
        <v>243</v>
      </c>
      <c r="P167" s="160" t="s">
        <v>244</v>
      </c>
      <c r="Q167" s="160"/>
      <c r="R167" s="160"/>
      <c r="S167" s="160" t="s">
        <v>245</v>
      </c>
    </row>
    <row r="168" spans="1:19" hidden="1">
      <c r="A168" s="159">
        <v>166</v>
      </c>
      <c r="B168" s="160" t="s">
        <v>896</v>
      </c>
      <c r="C168" s="160" t="s">
        <v>234</v>
      </c>
      <c r="D168" s="160" t="s">
        <v>235</v>
      </c>
      <c r="E168" s="160" t="s">
        <v>897</v>
      </c>
      <c r="F168" s="159">
        <v>222</v>
      </c>
      <c r="G168" s="159">
        <v>89</v>
      </c>
      <c r="H168" s="157"/>
      <c r="I168" s="160" t="s">
        <v>898</v>
      </c>
      <c r="J168" s="160" t="s">
        <v>254</v>
      </c>
      <c r="K168" s="160" t="s">
        <v>56</v>
      </c>
      <c r="L168" s="160" t="s">
        <v>240</v>
      </c>
      <c r="M168" s="160" t="s">
        <v>390</v>
      </c>
      <c r="N168" s="160" t="s">
        <v>301</v>
      </c>
      <c r="O168" s="160" t="s">
        <v>243</v>
      </c>
      <c r="P168" s="160" t="s">
        <v>244</v>
      </c>
      <c r="Q168" s="160"/>
      <c r="R168" s="160"/>
      <c r="S168" s="160" t="s">
        <v>245</v>
      </c>
    </row>
    <row r="169" spans="1:19" hidden="1">
      <c r="A169" s="159">
        <v>167</v>
      </c>
      <c r="B169" s="160" t="s">
        <v>899</v>
      </c>
      <c r="C169" s="160" t="s">
        <v>234</v>
      </c>
      <c r="D169" s="160" t="s">
        <v>323</v>
      </c>
      <c r="E169" s="160" t="s">
        <v>900</v>
      </c>
      <c r="F169" s="159">
        <v>178</v>
      </c>
      <c r="G169" s="159">
        <v>19</v>
      </c>
      <c r="H169" s="157"/>
      <c r="I169" s="160" t="s">
        <v>901</v>
      </c>
      <c r="J169" s="160" t="s">
        <v>902</v>
      </c>
      <c r="K169" s="160" t="s">
        <v>419</v>
      </c>
      <c r="L169" s="160" t="s">
        <v>240</v>
      </c>
      <c r="M169" s="160" t="s">
        <v>900</v>
      </c>
      <c r="N169" s="160" t="s">
        <v>349</v>
      </c>
      <c r="O169" s="160" t="s">
        <v>243</v>
      </c>
      <c r="P169" s="160" t="s">
        <v>244</v>
      </c>
      <c r="Q169" s="160"/>
      <c r="R169" s="160"/>
      <c r="S169" s="160" t="s">
        <v>245</v>
      </c>
    </row>
    <row r="170" spans="1:19" hidden="1">
      <c r="A170" s="159">
        <v>168</v>
      </c>
      <c r="B170" s="160" t="s">
        <v>903</v>
      </c>
      <c r="C170" s="160" t="s">
        <v>234</v>
      </c>
      <c r="D170" s="160" t="s">
        <v>295</v>
      </c>
      <c r="E170" s="160" t="s">
        <v>904</v>
      </c>
      <c r="F170" s="159">
        <v>238</v>
      </c>
      <c r="G170" s="159">
        <v>29</v>
      </c>
      <c r="H170" s="157"/>
      <c r="I170" s="160" t="s">
        <v>905</v>
      </c>
      <c r="J170" s="160" t="s">
        <v>238</v>
      </c>
      <c r="K170" s="160" t="s">
        <v>239</v>
      </c>
      <c r="L170" s="160" t="s">
        <v>240</v>
      </c>
      <c r="M170" s="160" t="s">
        <v>280</v>
      </c>
      <c r="N170" s="160" t="s">
        <v>486</v>
      </c>
      <c r="O170" s="160" t="s">
        <v>256</v>
      </c>
      <c r="P170" s="160" t="s">
        <v>269</v>
      </c>
      <c r="Q170" s="160">
        <v>100</v>
      </c>
      <c r="R170" s="160">
        <v>2</v>
      </c>
      <c r="S170" s="160" t="s">
        <v>257</v>
      </c>
    </row>
    <row r="171" spans="1:19" hidden="1">
      <c r="A171" s="159">
        <v>169</v>
      </c>
      <c r="B171" s="160" t="s">
        <v>906</v>
      </c>
      <c r="C171" s="160" t="s">
        <v>234</v>
      </c>
      <c r="D171" s="160" t="s">
        <v>283</v>
      </c>
      <c r="E171" s="160" t="s">
        <v>907</v>
      </c>
      <c r="F171" s="159">
        <v>807</v>
      </c>
      <c r="G171" s="159">
        <v>154</v>
      </c>
      <c r="H171" s="157"/>
      <c r="I171" s="160" t="s">
        <v>908</v>
      </c>
      <c r="J171" s="160" t="s">
        <v>254</v>
      </c>
      <c r="K171" s="160" t="s">
        <v>56</v>
      </c>
      <c r="L171" s="160" t="s">
        <v>240</v>
      </c>
      <c r="M171" s="160" t="s">
        <v>907</v>
      </c>
      <c r="N171" s="160" t="s">
        <v>301</v>
      </c>
      <c r="O171" s="160" t="s">
        <v>256</v>
      </c>
      <c r="P171" s="160" t="s">
        <v>244</v>
      </c>
      <c r="Q171" s="160">
        <v>100</v>
      </c>
      <c r="R171" s="160">
        <v>2</v>
      </c>
      <c r="S171" s="160" t="s">
        <v>257</v>
      </c>
    </row>
    <row r="172" spans="1:19" hidden="1">
      <c r="A172" s="159">
        <v>170</v>
      </c>
      <c r="B172" s="160" t="s">
        <v>909</v>
      </c>
      <c r="C172" s="160" t="s">
        <v>234</v>
      </c>
      <c r="D172" s="160" t="s">
        <v>315</v>
      </c>
      <c r="E172" s="160" t="s">
        <v>910</v>
      </c>
      <c r="F172" s="159">
        <v>117</v>
      </c>
      <c r="G172" s="159">
        <v>19</v>
      </c>
      <c r="H172" s="157"/>
      <c r="I172" s="160" t="s">
        <v>911</v>
      </c>
      <c r="J172" s="160" t="s">
        <v>238</v>
      </c>
      <c r="K172" s="160" t="s">
        <v>239</v>
      </c>
      <c r="L172" s="160" t="s">
        <v>240</v>
      </c>
      <c r="M172" s="160" t="s">
        <v>912</v>
      </c>
      <c r="N172" s="160" t="s">
        <v>913</v>
      </c>
      <c r="O172" s="160" t="s">
        <v>243</v>
      </c>
      <c r="P172" s="160" t="s">
        <v>244</v>
      </c>
      <c r="Q172" s="160"/>
      <c r="R172" s="160"/>
      <c r="S172" s="160" t="s">
        <v>245</v>
      </c>
    </row>
    <row r="173" spans="1:19" hidden="1">
      <c r="A173" s="159">
        <v>171</v>
      </c>
      <c r="B173" s="160" t="s">
        <v>914</v>
      </c>
      <c r="C173" s="160" t="s">
        <v>234</v>
      </c>
      <c r="D173" s="160" t="s">
        <v>323</v>
      </c>
      <c r="E173" s="160" t="s">
        <v>352</v>
      </c>
      <c r="F173" s="159">
        <v>30923</v>
      </c>
      <c r="G173" s="159">
        <v>6385</v>
      </c>
      <c r="H173" s="157"/>
      <c r="I173" s="160" t="s">
        <v>632</v>
      </c>
      <c r="J173" s="160" t="s">
        <v>495</v>
      </c>
      <c r="K173" s="160" t="s">
        <v>56</v>
      </c>
      <c r="L173" s="160" t="s">
        <v>240</v>
      </c>
      <c r="M173" s="160" t="s">
        <v>915</v>
      </c>
      <c r="N173" s="160" t="s">
        <v>916</v>
      </c>
      <c r="O173" s="160" t="s">
        <v>256</v>
      </c>
      <c r="P173" s="160" t="s">
        <v>269</v>
      </c>
      <c r="Q173" s="160"/>
      <c r="R173" s="160"/>
      <c r="S173" s="160" t="s">
        <v>245</v>
      </c>
    </row>
    <row r="174" spans="1:19" hidden="1">
      <c r="A174" s="159">
        <v>172</v>
      </c>
      <c r="B174" s="160" t="s">
        <v>917</v>
      </c>
      <c r="C174" s="160" t="s">
        <v>234</v>
      </c>
      <c r="D174" s="160" t="s">
        <v>247</v>
      </c>
      <c r="E174" s="160" t="s">
        <v>303</v>
      </c>
      <c r="F174" s="159">
        <v>193341</v>
      </c>
      <c r="G174" s="159">
        <v>32279</v>
      </c>
      <c r="H174" s="157"/>
      <c r="I174" s="160" t="s">
        <v>918</v>
      </c>
      <c r="J174" s="160" t="s">
        <v>311</v>
      </c>
      <c r="K174" s="160" t="s">
        <v>56</v>
      </c>
      <c r="L174" s="160" t="s">
        <v>240</v>
      </c>
      <c r="M174" s="160" t="s">
        <v>375</v>
      </c>
      <c r="N174" s="160" t="s">
        <v>376</v>
      </c>
      <c r="O174" s="160" t="s">
        <v>256</v>
      </c>
      <c r="P174" s="160" t="s">
        <v>345</v>
      </c>
      <c r="Q174" s="160">
        <v>3</v>
      </c>
      <c r="R174" s="160">
        <v>3</v>
      </c>
      <c r="S174" s="160" t="s">
        <v>245</v>
      </c>
    </row>
    <row r="175" spans="1:19" hidden="1">
      <c r="A175" s="159">
        <v>173</v>
      </c>
      <c r="B175" s="160" t="s">
        <v>919</v>
      </c>
      <c r="C175" s="160" t="s">
        <v>234</v>
      </c>
      <c r="D175" s="160" t="s">
        <v>678</v>
      </c>
      <c r="E175" s="160" t="s">
        <v>920</v>
      </c>
      <c r="F175" s="159">
        <v>90</v>
      </c>
      <c r="G175" s="159">
        <v>3</v>
      </c>
      <c r="H175" s="157"/>
      <c r="I175" s="160" t="s">
        <v>921</v>
      </c>
      <c r="J175" s="160" t="s">
        <v>238</v>
      </c>
      <c r="K175" s="160" t="s">
        <v>239</v>
      </c>
      <c r="L175" s="160" t="s">
        <v>240</v>
      </c>
      <c r="M175" s="160" t="s">
        <v>481</v>
      </c>
      <c r="N175" s="160" t="s">
        <v>528</v>
      </c>
      <c r="O175" s="160" t="s">
        <v>243</v>
      </c>
      <c r="P175" s="160" t="s">
        <v>244</v>
      </c>
      <c r="Q175" s="160"/>
      <c r="R175" s="160"/>
      <c r="S175" s="160" t="s">
        <v>245</v>
      </c>
    </row>
    <row r="176" spans="1:19" hidden="1">
      <c r="A176" s="159">
        <v>174</v>
      </c>
      <c r="B176" s="160" t="s">
        <v>922</v>
      </c>
      <c r="C176" s="160" t="s">
        <v>234</v>
      </c>
      <c r="D176" s="160" t="s">
        <v>295</v>
      </c>
      <c r="E176" s="160" t="s">
        <v>923</v>
      </c>
      <c r="F176" s="159">
        <v>114</v>
      </c>
      <c r="G176" s="159">
        <v>13</v>
      </c>
      <c r="H176" s="157"/>
      <c r="I176" s="160" t="s">
        <v>924</v>
      </c>
      <c r="J176" s="160" t="s">
        <v>238</v>
      </c>
      <c r="K176" s="160" t="s">
        <v>239</v>
      </c>
      <c r="L176" s="160" t="s">
        <v>240</v>
      </c>
      <c r="M176" s="160" t="s">
        <v>244</v>
      </c>
      <c r="N176" s="160" t="s">
        <v>301</v>
      </c>
      <c r="O176" s="160" t="s">
        <v>243</v>
      </c>
      <c r="P176" s="160" t="s">
        <v>244</v>
      </c>
      <c r="Q176" s="160"/>
      <c r="R176" s="160"/>
      <c r="S176" s="160" t="s">
        <v>245</v>
      </c>
    </row>
    <row r="177" spans="1:19" hidden="1">
      <c r="A177" s="159">
        <v>175</v>
      </c>
      <c r="B177" s="160" t="s">
        <v>925</v>
      </c>
      <c r="C177" s="160" t="s">
        <v>234</v>
      </c>
      <c r="D177" s="160" t="s">
        <v>283</v>
      </c>
      <c r="E177" s="160" t="s">
        <v>926</v>
      </c>
      <c r="F177" s="159">
        <v>261</v>
      </c>
      <c r="G177" s="159">
        <v>49</v>
      </c>
      <c r="H177" s="157"/>
      <c r="I177" s="160" t="s">
        <v>927</v>
      </c>
      <c r="J177" s="160" t="s">
        <v>254</v>
      </c>
      <c r="K177" s="160" t="s">
        <v>56</v>
      </c>
      <c r="L177" s="160" t="s">
        <v>240</v>
      </c>
      <c r="M177" s="160" t="s">
        <v>926</v>
      </c>
      <c r="N177" s="160" t="s">
        <v>244</v>
      </c>
      <c r="O177" s="160" t="s">
        <v>256</v>
      </c>
      <c r="P177" s="160" t="s">
        <v>244</v>
      </c>
      <c r="Q177" s="160">
        <v>2</v>
      </c>
      <c r="R177" s="160">
        <v>2</v>
      </c>
      <c r="S177" s="160" t="s">
        <v>257</v>
      </c>
    </row>
    <row r="178" spans="1:19" hidden="1">
      <c r="A178" s="159">
        <v>176</v>
      </c>
      <c r="B178" s="160" t="s">
        <v>928</v>
      </c>
      <c r="C178" s="160" t="s">
        <v>234</v>
      </c>
      <c r="D178" s="160" t="s">
        <v>287</v>
      </c>
      <c r="E178" s="160" t="s">
        <v>288</v>
      </c>
      <c r="F178" s="159">
        <v>603961</v>
      </c>
      <c r="G178" s="159">
        <v>104986</v>
      </c>
      <c r="H178" s="157"/>
      <c r="I178" s="160" t="s">
        <v>929</v>
      </c>
      <c r="J178" s="160" t="s">
        <v>930</v>
      </c>
      <c r="K178" s="160" t="s">
        <v>56</v>
      </c>
      <c r="L178" s="160" t="s">
        <v>318</v>
      </c>
      <c r="M178" s="160" t="s">
        <v>489</v>
      </c>
      <c r="N178" s="160" t="s">
        <v>931</v>
      </c>
      <c r="O178" s="160" t="s">
        <v>268</v>
      </c>
      <c r="P178" s="160" t="s">
        <v>269</v>
      </c>
      <c r="Q178" s="160">
        <v>5</v>
      </c>
      <c r="R178" s="160">
        <v>4</v>
      </c>
      <c r="S178" s="160" t="s">
        <v>245</v>
      </c>
    </row>
    <row r="179" spans="1:19" hidden="1">
      <c r="A179" s="159">
        <v>177</v>
      </c>
      <c r="B179" s="160" t="s">
        <v>932</v>
      </c>
      <c r="C179" s="160" t="s">
        <v>234</v>
      </c>
      <c r="D179" s="160" t="s">
        <v>295</v>
      </c>
      <c r="E179" s="160" t="s">
        <v>933</v>
      </c>
      <c r="F179" s="159">
        <v>72</v>
      </c>
      <c r="G179" s="159">
        <v>13</v>
      </c>
      <c r="H179" s="157"/>
      <c r="I179" s="160" t="s">
        <v>934</v>
      </c>
      <c r="J179" s="160" t="s">
        <v>238</v>
      </c>
      <c r="K179" s="160" t="s">
        <v>239</v>
      </c>
      <c r="L179" s="160" t="s">
        <v>240</v>
      </c>
      <c r="M179" s="160" t="s">
        <v>935</v>
      </c>
      <c r="N179" s="160" t="s">
        <v>936</v>
      </c>
      <c r="O179" s="160" t="s">
        <v>243</v>
      </c>
      <c r="P179" s="160" t="s">
        <v>244</v>
      </c>
      <c r="Q179" s="160"/>
      <c r="R179" s="160"/>
      <c r="S179" s="160" t="s">
        <v>245</v>
      </c>
    </row>
    <row r="180" spans="1:19" hidden="1">
      <c r="A180" s="159">
        <v>178</v>
      </c>
      <c r="B180" s="160" t="s">
        <v>937</v>
      </c>
      <c r="C180" s="160" t="s">
        <v>234</v>
      </c>
      <c r="D180" s="160" t="s">
        <v>247</v>
      </c>
      <c r="E180" s="160" t="s">
        <v>938</v>
      </c>
      <c r="F180" s="159">
        <v>662</v>
      </c>
      <c r="G180" s="159">
        <v>126</v>
      </c>
      <c r="H180" s="157"/>
      <c r="I180" s="160" t="s">
        <v>939</v>
      </c>
      <c r="J180" s="160" t="s">
        <v>238</v>
      </c>
      <c r="K180" s="160" t="s">
        <v>239</v>
      </c>
      <c r="L180" s="160" t="s">
        <v>240</v>
      </c>
      <c r="M180" s="160" t="s">
        <v>262</v>
      </c>
      <c r="N180" s="160" t="s">
        <v>561</v>
      </c>
      <c r="O180" s="160" t="s">
        <v>243</v>
      </c>
      <c r="P180" s="160" t="s">
        <v>244</v>
      </c>
      <c r="Q180" s="160"/>
      <c r="R180" s="160"/>
      <c r="S180" s="160" t="s">
        <v>245</v>
      </c>
    </row>
    <row r="181" spans="1:19" hidden="1">
      <c r="A181" s="159">
        <v>179</v>
      </c>
      <c r="B181" s="160" t="s">
        <v>940</v>
      </c>
      <c r="C181" s="160" t="s">
        <v>234</v>
      </c>
      <c r="D181" s="160" t="s">
        <v>247</v>
      </c>
      <c r="E181" s="160" t="s">
        <v>303</v>
      </c>
      <c r="F181" s="159">
        <v>193341</v>
      </c>
      <c r="G181" s="159">
        <v>32279</v>
      </c>
      <c r="H181" s="157"/>
      <c r="I181" s="160" t="s">
        <v>941</v>
      </c>
      <c r="J181" s="160" t="s">
        <v>311</v>
      </c>
      <c r="K181" s="160" t="s">
        <v>56</v>
      </c>
      <c r="L181" s="160" t="s">
        <v>240</v>
      </c>
      <c r="M181" s="160" t="s">
        <v>942</v>
      </c>
      <c r="N181" s="160" t="s">
        <v>293</v>
      </c>
      <c r="O181" s="160" t="s">
        <v>256</v>
      </c>
      <c r="P181" s="160" t="s">
        <v>345</v>
      </c>
      <c r="Q181" s="160">
        <v>9.1999999999999993</v>
      </c>
      <c r="R181" s="160">
        <v>9.1999999999999993</v>
      </c>
      <c r="S181" s="160" t="s">
        <v>245</v>
      </c>
    </row>
    <row r="182" spans="1:19" hidden="1">
      <c r="A182" s="159">
        <v>180</v>
      </c>
      <c r="B182" s="160" t="s">
        <v>943</v>
      </c>
      <c r="C182" s="160" t="s">
        <v>234</v>
      </c>
      <c r="D182" s="160" t="s">
        <v>247</v>
      </c>
      <c r="E182" s="160" t="s">
        <v>944</v>
      </c>
      <c r="F182" s="159">
        <v>271</v>
      </c>
      <c r="G182" s="159">
        <v>37</v>
      </c>
      <c r="H182" s="157"/>
      <c r="I182" s="160" t="s">
        <v>945</v>
      </c>
      <c r="J182" s="160" t="s">
        <v>238</v>
      </c>
      <c r="K182" s="160" t="s">
        <v>239</v>
      </c>
      <c r="L182" s="160" t="s">
        <v>240</v>
      </c>
      <c r="M182" s="160" t="s">
        <v>946</v>
      </c>
      <c r="N182" s="160" t="s">
        <v>788</v>
      </c>
      <c r="O182" s="160" t="s">
        <v>243</v>
      </c>
      <c r="P182" s="160" t="s">
        <v>244</v>
      </c>
      <c r="Q182" s="160"/>
      <c r="R182" s="160"/>
      <c r="S182" s="160" t="s">
        <v>245</v>
      </c>
    </row>
    <row r="183" spans="1:19" hidden="1">
      <c r="A183" s="159">
        <v>181</v>
      </c>
      <c r="B183" s="160" t="s">
        <v>947</v>
      </c>
      <c r="C183" s="160" t="s">
        <v>234</v>
      </c>
      <c r="D183" s="160" t="s">
        <v>360</v>
      </c>
      <c r="E183" s="160" t="s">
        <v>948</v>
      </c>
      <c r="F183" s="159">
        <v>142</v>
      </c>
      <c r="G183" s="159">
        <v>15</v>
      </c>
      <c r="H183" s="157"/>
      <c r="I183" s="160" t="s">
        <v>949</v>
      </c>
      <c r="J183" s="160" t="s">
        <v>238</v>
      </c>
      <c r="K183" s="160" t="s">
        <v>239</v>
      </c>
      <c r="L183" s="160" t="s">
        <v>240</v>
      </c>
      <c r="M183" s="160" t="s">
        <v>481</v>
      </c>
      <c r="N183" s="160" t="s">
        <v>561</v>
      </c>
      <c r="O183" s="160" t="s">
        <v>243</v>
      </c>
      <c r="P183" s="160" t="s">
        <v>244</v>
      </c>
      <c r="Q183" s="160"/>
      <c r="R183" s="160"/>
      <c r="S183" s="160" t="s">
        <v>245</v>
      </c>
    </row>
    <row r="184" spans="1:19" hidden="1">
      <c r="A184" s="159">
        <v>182</v>
      </c>
      <c r="B184" s="160" t="s">
        <v>950</v>
      </c>
      <c r="C184" s="160" t="s">
        <v>234</v>
      </c>
      <c r="D184" s="160" t="s">
        <v>678</v>
      </c>
      <c r="E184" s="160" t="s">
        <v>837</v>
      </c>
      <c r="F184" s="159">
        <v>393</v>
      </c>
      <c r="G184" s="159">
        <v>68</v>
      </c>
      <c r="H184" s="157"/>
      <c r="I184" s="160" t="s">
        <v>951</v>
      </c>
      <c r="J184" s="160" t="s">
        <v>254</v>
      </c>
      <c r="K184" s="160" t="s">
        <v>56</v>
      </c>
      <c r="L184" s="160" t="s">
        <v>240</v>
      </c>
      <c r="M184" s="160" t="s">
        <v>262</v>
      </c>
      <c r="N184" s="160" t="s">
        <v>952</v>
      </c>
      <c r="O184" s="160" t="s">
        <v>256</v>
      </c>
      <c r="P184" s="160" t="s">
        <v>244</v>
      </c>
      <c r="Q184" s="160">
        <v>100</v>
      </c>
      <c r="R184" s="160">
        <v>5</v>
      </c>
      <c r="S184" s="160" t="s">
        <v>245</v>
      </c>
    </row>
    <row r="185" spans="1:19" hidden="1">
      <c r="A185" s="159">
        <v>183</v>
      </c>
      <c r="B185" s="160" t="s">
        <v>953</v>
      </c>
      <c r="C185" s="160" t="s">
        <v>234</v>
      </c>
      <c r="D185" s="160" t="s">
        <v>247</v>
      </c>
      <c r="E185" s="160" t="s">
        <v>303</v>
      </c>
      <c r="F185" s="159">
        <v>193341</v>
      </c>
      <c r="G185" s="159">
        <v>32279</v>
      </c>
      <c r="H185" s="157"/>
      <c r="I185" s="160" t="s">
        <v>954</v>
      </c>
      <c r="J185" s="160" t="s">
        <v>560</v>
      </c>
      <c r="K185" s="160" t="s">
        <v>306</v>
      </c>
      <c r="L185" s="160" t="s">
        <v>318</v>
      </c>
      <c r="M185" s="160" t="s">
        <v>955</v>
      </c>
      <c r="N185" s="160" t="s">
        <v>372</v>
      </c>
      <c r="O185" s="160" t="s">
        <v>256</v>
      </c>
      <c r="P185" s="160" t="s">
        <v>956</v>
      </c>
      <c r="Q185" s="160">
        <v>100</v>
      </c>
      <c r="R185" s="160">
        <v>6</v>
      </c>
      <c r="S185" s="160" t="s">
        <v>245</v>
      </c>
    </row>
    <row r="186" spans="1:19" hidden="1">
      <c r="A186" s="159">
        <v>184</v>
      </c>
      <c r="B186" s="160" t="s">
        <v>957</v>
      </c>
      <c r="C186" s="160" t="s">
        <v>234</v>
      </c>
      <c r="D186" s="160" t="s">
        <v>283</v>
      </c>
      <c r="E186" s="160" t="s">
        <v>958</v>
      </c>
      <c r="F186" s="159">
        <v>21</v>
      </c>
      <c r="G186" s="159">
        <v>3</v>
      </c>
      <c r="H186" s="157"/>
      <c r="I186" s="160" t="s">
        <v>959</v>
      </c>
      <c r="J186" s="160" t="s">
        <v>238</v>
      </c>
      <c r="K186" s="160" t="s">
        <v>239</v>
      </c>
      <c r="L186" s="160" t="s">
        <v>240</v>
      </c>
      <c r="M186" s="160" t="s">
        <v>958</v>
      </c>
      <c r="N186" s="160" t="s">
        <v>244</v>
      </c>
      <c r="O186" s="160" t="s">
        <v>243</v>
      </c>
      <c r="P186" s="160" t="s">
        <v>244</v>
      </c>
      <c r="Q186" s="160"/>
      <c r="R186" s="160"/>
      <c r="S186" s="160" t="s">
        <v>245</v>
      </c>
    </row>
    <row r="187" spans="1:19" hidden="1">
      <c r="A187" s="159">
        <v>185</v>
      </c>
      <c r="B187" s="160" t="s">
        <v>960</v>
      </c>
      <c r="C187" s="160" t="s">
        <v>234</v>
      </c>
      <c r="D187" s="160" t="s">
        <v>235</v>
      </c>
      <c r="E187" s="160" t="s">
        <v>961</v>
      </c>
      <c r="F187" s="159">
        <v>185</v>
      </c>
      <c r="G187" s="159">
        <v>25</v>
      </c>
      <c r="H187" s="157"/>
      <c r="I187" s="160" t="s">
        <v>962</v>
      </c>
      <c r="J187" s="160" t="s">
        <v>238</v>
      </c>
      <c r="K187" s="160" t="s">
        <v>239</v>
      </c>
      <c r="L187" s="160" t="s">
        <v>240</v>
      </c>
      <c r="M187" s="160" t="s">
        <v>963</v>
      </c>
      <c r="N187" s="160" t="s">
        <v>627</v>
      </c>
      <c r="O187" s="160" t="s">
        <v>243</v>
      </c>
      <c r="P187" s="160" t="s">
        <v>244</v>
      </c>
      <c r="Q187" s="160"/>
      <c r="R187" s="160"/>
      <c r="S187" s="160" t="s">
        <v>245</v>
      </c>
    </row>
    <row r="188" spans="1:19" hidden="1">
      <c r="A188" s="159">
        <v>186</v>
      </c>
      <c r="B188" s="160" t="s">
        <v>964</v>
      </c>
      <c r="C188" s="160" t="s">
        <v>234</v>
      </c>
      <c r="D188" s="160" t="s">
        <v>247</v>
      </c>
      <c r="E188" s="160" t="s">
        <v>965</v>
      </c>
      <c r="F188" s="159">
        <v>331</v>
      </c>
      <c r="G188" s="159">
        <v>60</v>
      </c>
      <c r="H188" s="157"/>
      <c r="I188" s="160" t="s">
        <v>966</v>
      </c>
      <c r="J188" s="160" t="s">
        <v>238</v>
      </c>
      <c r="K188" s="160" t="s">
        <v>239</v>
      </c>
      <c r="L188" s="160" t="s">
        <v>240</v>
      </c>
      <c r="M188" s="160" t="s">
        <v>262</v>
      </c>
      <c r="N188" s="160" t="s">
        <v>464</v>
      </c>
      <c r="O188" s="160" t="s">
        <v>243</v>
      </c>
      <c r="P188" s="160" t="s">
        <v>244</v>
      </c>
      <c r="Q188" s="160"/>
      <c r="R188" s="160"/>
      <c r="S188" s="160" t="s">
        <v>245</v>
      </c>
    </row>
    <row r="189" spans="1:19" hidden="1">
      <c r="A189" s="159">
        <v>187</v>
      </c>
      <c r="B189" s="160" t="s">
        <v>967</v>
      </c>
      <c r="C189" s="160" t="s">
        <v>234</v>
      </c>
      <c r="D189" s="160" t="s">
        <v>323</v>
      </c>
      <c r="E189" s="160" t="s">
        <v>968</v>
      </c>
      <c r="F189" s="159">
        <v>180</v>
      </c>
      <c r="G189" s="159">
        <v>33</v>
      </c>
      <c r="H189" s="157"/>
      <c r="I189" s="160" t="s">
        <v>969</v>
      </c>
      <c r="J189" s="160" t="s">
        <v>238</v>
      </c>
      <c r="K189" s="160" t="s">
        <v>239</v>
      </c>
      <c r="L189" s="160" t="s">
        <v>240</v>
      </c>
      <c r="M189" s="160" t="s">
        <v>970</v>
      </c>
      <c r="N189" s="160" t="s">
        <v>971</v>
      </c>
      <c r="O189" s="160" t="s">
        <v>243</v>
      </c>
      <c r="P189" s="160" t="s">
        <v>244</v>
      </c>
      <c r="Q189" s="160"/>
      <c r="R189" s="160"/>
      <c r="S189" s="160" t="s">
        <v>245</v>
      </c>
    </row>
    <row r="190" spans="1:19" hidden="1">
      <c r="A190" s="159">
        <v>188</v>
      </c>
      <c r="B190" s="160" t="s">
        <v>972</v>
      </c>
      <c r="C190" s="160" t="s">
        <v>234</v>
      </c>
      <c r="D190" s="160" t="s">
        <v>360</v>
      </c>
      <c r="E190" s="160" t="s">
        <v>973</v>
      </c>
      <c r="F190" s="159">
        <v>150</v>
      </c>
      <c r="G190" s="159">
        <v>31</v>
      </c>
      <c r="H190" s="157"/>
      <c r="I190" s="160" t="s">
        <v>974</v>
      </c>
      <c r="J190" s="160" t="s">
        <v>238</v>
      </c>
      <c r="K190" s="160" t="s">
        <v>239</v>
      </c>
      <c r="L190" s="160" t="s">
        <v>240</v>
      </c>
      <c r="M190" s="160" t="s">
        <v>975</v>
      </c>
      <c r="N190" s="160" t="s">
        <v>976</v>
      </c>
      <c r="O190" s="160" t="s">
        <v>243</v>
      </c>
      <c r="P190" s="160" t="s">
        <v>244</v>
      </c>
      <c r="Q190" s="160"/>
      <c r="R190" s="160"/>
      <c r="S190" s="160" t="s">
        <v>245</v>
      </c>
    </row>
    <row r="191" spans="1:19" hidden="1">
      <c r="A191" s="159">
        <v>189</v>
      </c>
      <c r="B191" s="160" t="s">
        <v>977</v>
      </c>
      <c r="C191" s="160" t="s">
        <v>234</v>
      </c>
      <c r="D191" s="160" t="s">
        <v>678</v>
      </c>
      <c r="E191" s="160" t="s">
        <v>978</v>
      </c>
      <c r="F191" s="159">
        <v>108</v>
      </c>
      <c r="G191" s="159">
        <v>18</v>
      </c>
      <c r="H191" s="157"/>
      <c r="I191" s="160" t="s">
        <v>979</v>
      </c>
      <c r="J191" s="160" t="s">
        <v>238</v>
      </c>
      <c r="K191" s="160" t="s">
        <v>239</v>
      </c>
      <c r="L191" s="160" t="s">
        <v>240</v>
      </c>
      <c r="M191" s="160" t="s">
        <v>980</v>
      </c>
      <c r="N191" s="160" t="s">
        <v>981</v>
      </c>
      <c r="O191" s="160" t="s">
        <v>243</v>
      </c>
      <c r="P191" s="160" t="s">
        <v>244</v>
      </c>
      <c r="Q191" s="160"/>
      <c r="R191" s="160"/>
      <c r="S191" s="160" t="s">
        <v>245</v>
      </c>
    </row>
    <row r="192" spans="1:19" hidden="1">
      <c r="A192" s="159">
        <v>190</v>
      </c>
      <c r="B192" s="160" t="s">
        <v>982</v>
      </c>
      <c r="C192" s="160" t="s">
        <v>234</v>
      </c>
      <c r="D192" s="160" t="s">
        <v>287</v>
      </c>
      <c r="E192" s="160" t="s">
        <v>288</v>
      </c>
      <c r="F192" s="159">
        <v>603961</v>
      </c>
      <c r="G192" s="159">
        <v>104986</v>
      </c>
      <c r="H192" s="157"/>
      <c r="I192" s="160" t="s">
        <v>983</v>
      </c>
      <c r="J192" s="160" t="s">
        <v>505</v>
      </c>
      <c r="K192" s="160" t="s">
        <v>56</v>
      </c>
      <c r="L192" s="160" t="s">
        <v>240</v>
      </c>
      <c r="M192" s="160" t="s">
        <v>851</v>
      </c>
      <c r="N192" s="160" t="s">
        <v>255</v>
      </c>
      <c r="O192" s="160" t="s">
        <v>256</v>
      </c>
      <c r="P192" s="160" t="s">
        <v>350</v>
      </c>
      <c r="Q192" s="160">
        <v>100</v>
      </c>
      <c r="R192" s="160">
        <v>20</v>
      </c>
      <c r="S192" s="160" t="s">
        <v>245</v>
      </c>
    </row>
    <row r="193" spans="1:19" hidden="1">
      <c r="A193" s="159">
        <v>191</v>
      </c>
      <c r="B193" s="160" t="s">
        <v>984</v>
      </c>
      <c r="C193" s="160" t="s">
        <v>234</v>
      </c>
      <c r="D193" s="160" t="s">
        <v>283</v>
      </c>
      <c r="E193" s="160" t="s">
        <v>985</v>
      </c>
      <c r="F193" s="159">
        <v>140</v>
      </c>
      <c r="G193" s="159">
        <v>22</v>
      </c>
      <c r="H193" s="157"/>
      <c r="I193" s="160" t="s">
        <v>986</v>
      </c>
      <c r="J193" s="160" t="s">
        <v>238</v>
      </c>
      <c r="K193" s="160" t="s">
        <v>239</v>
      </c>
      <c r="L193" s="160" t="s">
        <v>240</v>
      </c>
      <c r="M193" s="160" t="s">
        <v>985</v>
      </c>
      <c r="N193" s="160" t="s">
        <v>244</v>
      </c>
      <c r="O193" s="160" t="s">
        <v>243</v>
      </c>
      <c r="P193" s="160" t="s">
        <v>244</v>
      </c>
      <c r="Q193" s="160"/>
      <c r="R193" s="160"/>
      <c r="S193" s="160" t="s">
        <v>245</v>
      </c>
    </row>
    <row r="194" spans="1:19" hidden="1">
      <c r="A194" s="159">
        <v>192</v>
      </c>
      <c r="B194" s="160" t="s">
        <v>987</v>
      </c>
      <c r="C194" s="160" t="s">
        <v>234</v>
      </c>
      <c r="D194" s="160" t="s">
        <v>365</v>
      </c>
      <c r="E194" s="160" t="s">
        <v>988</v>
      </c>
      <c r="F194" s="159">
        <v>3313</v>
      </c>
      <c r="G194" s="159">
        <v>714</v>
      </c>
      <c r="H194" s="157"/>
      <c r="I194" s="160" t="s">
        <v>989</v>
      </c>
      <c r="J194" s="160" t="s">
        <v>305</v>
      </c>
      <c r="K194" s="160" t="s">
        <v>306</v>
      </c>
      <c r="L194" s="160" t="s">
        <v>318</v>
      </c>
      <c r="M194" s="160" t="s">
        <v>573</v>
      </c>
      <c r="N194" s="160" t="s">
        <v>267</v>
      </c>
      <c r="O194" s="160" t="s">
        <v>256</v>
      </c>
      <c r="P194" s="160" t="s">
        <v>244</v>
      </c>
      <c r="Q194" s="160">
        <v>100</v>
      </c>
      <c r="R194" s="160">
        <v>10</v>
      </c>
      <c r="S194" s="160" t="s">
        <v>321</v>
      </c>
    </row>
    <row r="195" spans="1:19" hidden="1">
      <c r="A195" s="159">
        <v>193</v>
      </c>
      <c r="B195" s="160" t="s">
        <v>990</v>
      </c>
      <c r="C195" s="160" t="s">
        <v>234</v>
      </c>
      <c r="D195" s="160" t="s">
        <v>642</v>
      </c>
      <c r="E195" s="160" t="s">
        <v>991</v>
      </c>
      <c r="F195" s="159">
        <v>474</v>
      </c>
      <c r="G195" s="159">
        <v>46</v>
      </c>
      <c r="H195" s="157"/>
      <c r="I195" s="160" t="s">
        <v>992</v>
      </c>
      <c r="J195" s="160" t="s">
        <v>254</v>
      </c>
      <c r="K195" s="160" t="s">
        <v>56</v>
      </c>
      <c r="L195" s="160" t="s">
        <v>240</v>
      </c>
      <c r="M195" s="160" t="s">
        <v>993</v>
      </c>
      <c r="N195" s="160" t="s">
        <v>994</v>
      </c>
      <c r="O195" s="160" t="s">
        <v>256</v>
      </c>
      <c r="P195" s="160" t="s">
        <v>269</v>
      </c>
      <c r="Q195" s="160">
        <v>2</v>
      </c>
      <c r="R195" s="160">
        <v>2</v>
      </c>
      <c r="S195" s="160" t="s">
        <v>257</v>
      </c>
    </row>
    <row r="196" spans="1:19" hidden="1">
      <c r="A196" s="159">
        <v>194</v>
      </c>
      <c r="B196" s="160" t="s">
        <v>995</v>
      </c>
      <c r="C196" s="160" t="s">
        <v>234</v>
      </c>
      <c r="D196" s="160" t="s">
        <v>287</v>
      </c>
      <c r="E196" s="160" t="s">
        <v>288</v>
      </c>
      <c r="F196" s="159">
        <v>603961</v>
      </c>
      <c r="G196" s="159">
        <v>104986</v>
      </c>
      <c r="H196" s="157"/>
      <c r="I196" s="160" t="s">
        <v>996</v>
      </c>
      <c r="J196" s="160" t="s">
        <v>305</v>
      </c>
      <c r="K196" s="160" t="s">
        <v>306</v>
      </c>
      <c r="L196" s="160" t="s">
        <v>318</v>
      </c>
      <c r="M196" s="160" t="s">
        <v>381</v>
      </c>
      <c r="N196" s="160" t="s">
        <v>994</v>
      </c>
      <c r="O196" s="160" t="s">
        <v>256</v>
      </c>
      <c r="P196" s="160" t="s">
        <v>997</v>
      </c>
      <c r="Q196" s="160">
        <v>1000</v>
      </c>
      <c r="R196" s="160">
        <v>20</v>
      </c>
      <c r="S196" s="160" t="s">
        <v>245</v>
      </c>
    </row>
    <row r="197" spans="1:19" hidden="1">
      <c r="A197" s="159">
        <v>195</v>
      </c>
      <c r="B197" s="160" t="s">
        <v>998</v>
      </c>
      <c r="C197" s="160" t="s">
        <v>234</v>
      </c>
      <c r="D197" s="160" t="s">
        <v>277</v>
      </c>
      <c r="E197" s="160" t="s">
        <v>999</v>
      </c>
      <c r="F197" s="159">
        <v>575</v>
      </c>
      <c r="G197" s="159">
        <v>130</v>
      </c>
      <c r="H197" s="157"/>
      <c r="I197" s="160" t="s">
        <v>1000</v>
      </c>
      <c r="J197" s="160" t="s">
        <v>254</v>
      </c>
      <c r="K197" s="160" t="s">
        <v>56</v>
      </c>
      <c r="L197" s="160" t="s">
        <v>240</v>
      </c>
      <c r="M197" s="160" t="s">
        <v>447</v>
      </c>
      <c r="N197" s="160" t="s">
        <v>301</v>
      </c>
      <c r="O197" s="160" t="s">
        <v>256</v>
      </c>
      <c r="P197" s="160" t="s">
        <v>244</v>
      </c>
      <c r="Q197" s="160">
        <v>2</v>
      </c>
      <c r="R197" s="160">
        <v>2</v>
      </c>
      <c r="S197" s="160" t="s">
        <v>257</v>
      </c>
    </row>
    <row r="198" spans="1:19" hidden="1">
      <c r="A198" s="159">
        <v>196</v>
      </c>
      <c r="B198" s="160" t="s">
        <v>1001</v>
      </c>
      <c r="C198" s="160" t="s">
        <v>234</v>
      </c>
      <c r="D198" s="160" t="s">
        <v>678</v>
      </c>
      <c r="E198" s="160" t="s">
        <v>1002</v>
      </c>
      <c r="F198" s="159">
        <v>118</v>
      </c>
      <c r="G198" s="159">
        <v>19</v>
      </c>
      <c r="H198" s="157"/>
      <c r="I198" s="160" t="s">
        <v>1003</v>
      </c>
      <c r="J198" s="160" t="s">
        <v>254</v>
      </c>
      <c r="K198" s="160" t="s">
        <v>56</v>
      </c>
      <c r="L198" s="160" t="s">
        <v>240</v>
      </c>
      <c r="M198" s="160" t="s">
        <v>280</v>
      </c>
      <c r="N198" s="160" t="s">
        <v>448</v>
      </c>
      <c r="O198" s="160" t="s">
        <v>256</v>
      </c>
      <c r="P198" s="160" t="s">
        <v>244</v>
      </c>
      <c r="Q198" s="160">
        <v>2</v>
      </c>
      <c r="R198" s="160">
        <v>2</v>
      </c>
      <c r="S198" s="160" t="s">
        <v>257</v>
      </c>
    </row>
    <row r="199" spans="1:19" hidden="1">
      <c r="A199" s="159">
        <v>197</v>
      </c>
      <c r="B199" s="160" t="s">
        <v>1004</v>
      </c>
      <c r="C199" s="160" t="s">
        <v>234</v>
      </c>
      <c r="D199" s="160" t="s">
        <v>323</v>
      </c>
      <c r="E199" s="160" t="s">
        <v>352</v>
      </c>
      <c r="F199" s="159">
        <v>30923</v>
      </c>
      <c r="G199" s="159">
        <v>6385</v>
      </c>
      <c r="H199" s="157"/>
      <c r="I199" s="160" t="s">
        <v>370</v>
      </c>
      <c r="J199" s="160" t="s">
        <v>370</v>
      </c>
      <c r="K199" s="160" t="s">
        <v>56</v>
      </c>
      <c r="L199" s="160" t="s">
        <v>240</v>
      </c>
      <c r="M199" s="160" t="s">
        <v>915</v>
      </c>
      <c r="N199" s="160" t="s">
        <v>994</v>
      </c>
      <c r="O199" s="160" t="s">
        <v>256</v>
      </c>
      <c r="P199" s="160" t="s">
        <v>269</v>
      </c>
      <c r="Q199" s="160">
        <v>10</v>
      </c>
      <c r="R199" s="160">
        <v>10</v>
      </c>
      <c r="S199" s="160" t="s">
        <v>245</v>
      </c>
    </row>
    <row r="200" spans="1:19" hidden="1">
      <c r="A200" s="159">
        <v>198</v>
      </c>
      <c r="B200" s="160" t="s">
        <v>1005</v>
      </c>
      <c r="C200" s="160" t="s">
        <v>234</v>
      </c>
      <c r="D200" s="160" t="s">
        <v>277</v>
      </c>
      <c r="E200" s="160" t="s">
        <v>1006</v>
      </c>
      <c r="F200" s="159">
        <v>94</v>
      </c>
      <c r="G200" s="159">
        <v>14</v>
      </c>
      <c r="H200" s="157"/>
      <c r="I200" s="160" t="s">
        <v>1007</v>
      </c>
      <c r="J200" s="160" t="s">
        <v>238</v>
      </c>
      <c r="K200" s="160" t="s">
        <v>239</v>
      </c>
      <c r="L200" s="160" t="s">
        <v>240</v>
      </c>
      <c r="M200" s="160" t="s">
        <v>1006</v>
      </c>
      <c r="N200" s="160" t="s">
        <v>723</v>
      </c>
      <c r="O200" s="160" t="s">
        <v>243</v>
      </c>
      <c r="P200" s="160" t="s">
        <v>244</v>
      </c>
      <c r="Q200" s="160"/>
      <c r="R200" s="160"/>
      <c r="S200" s="160" t="s">
        <v>245</v>
      </c>
    </row>
    <row r="201" spans="1:19" hidden="1">
      <c r="A201" s="159">
        <v>199</v>
      </c>
      <c r="B201" s="160" t="s">
        <v>1008</v>
      </c>
      <c r="C201" s="160" t="s">
        <v>234</v>
      </c>
      <c r="D201" s="160" t="s">
        <v>247</v>
      </c>
      <c r="E201" s="160" t="s">
        <v>303</v>
      </c>
      <c r="F201" s="159">
        <v>193341</v>
      </c>
      <c r="G201" s="159">
        <v>32279</v>
      </c>
      <c r="H201" s="157"/>
      <c r="I201" s="160" t="s">
        <v>304</v>
      </c>
      <c r="J201" s="160" t="s">
        <v>379</v>
      </c>
      <c r="K201" s="160" t="s">
        <v>380</v>
      </c>
      <c r="L201" s="160" t="s">
        <v>240</v>
      </c>
      <c r="M201" s="160" t="s">
        <v>390</v>
      </c>
      <c r="N201" s="160" t="s">
        <v>1009</v>
      </c>
      <c r="O201" s="160" t="s">
        <v>243</v>
      </c>
      <c r="P201" s="160" t="s">
        <v>244</v>
      </c>
      <c r="Q201" s="160"/>
      <c r="R201" s="160"/>
      <c r="S201" s="160" t="s">
        <v>245</v>
      </c>
    </row>
    <row r="202" spans="1:19" hidden="1">
      <c r="A202" s="159">
        <v>200</v>
      </c>
      <c r="B202" s="160" t="s">
        <v>1010</v>
      </c>
      <c r="C202" s="160" t="s">
        <v>234</v>
      </c>
      <c r="D202" s="160" t="s">
        <v>247</v>
      </c>
      <c r="E202" s="160" t="s">
        <v>303</v>
      </c>
      <c r="F202" s="159">
        <v>193341</v>
      </c>
      <c r="G202" s="159">
        <v>32279</v>
      </c>
      <c r="H202" s="157"/>
      <c r="I202" s="160" t="s">
        <v>1011</v>
      </c>
      <c r="J202" s="160" t="s">
        <v>305</v>
      </c>
      <c r="K202" s="160" t="s">
        <v>306</v>
      </c>
      <c r="L202" s="160" t="s">
        <v>240</v>
      </c>
      <c r="M202" s="160" t="s">
        <v>343</v>
      </c>
      <c r="N202" s="160" t="s">
        <v>482</v>
      </c>
      <c r="O202" s="160" t="s">
        <v>256</v>
      </c>
      <c r="P202" s="160" t="s">
        <v>345</v>
      </c>
      <c r="Q202" s="160">
        <v>9.1999999999999993</v>
      </c>
      <c r="R202" s="160">
        <v>9.1999999999999993</v>
      </c>
      <c r="S202" s="160" t="s">
        <v>245</v>
      </c>
    </row>
    <row r="203" spans="1:19" hidden="1">
      <c r="A203" s="159">
        <v>201</v>
      </c>
      <c r="B203" s="160" t="s">
        <v>1012</v>
      </c>
      <c r="C203" s="160" t="s">
        <v>234</v>
      </c>
      <c r="D203" s="160" t="s">
        <v>508</v>
      </c>
      <c r="E203" s="160" t="s">
        <v>1013</v>
      </c>
      <c r="F203" s="159">
        <v>211</v>
      </c>
      <c r="G203" s="159">
        <v>38</v>
      </c>
      <c r="H203" s="157"/>
      <c r="I203" s="160" t="s">
        <v>238</v>
      </c>
      <c r="J203" s="160" t="s">
        <v>238</v>
      </c>
      <c r="K203" s="160" t="s">
        <v>239</v>
      </c>
      <c r="L203" s="160" t="s">
        <v>240</v>
      </c>
      <c r="M203" s="160" t="s">
        <v>1014</v>
      </c>
      <c r="N203" s="160" t="s">
        <v>281</v>
      </c>
      <c r="O203" s="160" t="s">
        <v>243</v>
      </c>
      <c r="P203" s="160" t="s">
        <v>244</v>
      </c>
      <c r="Q203" s="160"/>
      <c r="R203" s="160"/>
      <c r="S203" s="160" t="s">
        <v>245</v>
      </c>
    </row>
    <row r="204" spans="1:19" hidden="1">
      <c r="A204" s="159">
        <v>202</v>
      </c>
      <c r="B204" s="160" t="s">
        <v>1015</v>
      </c>
      <c r="C204" s="160" t="s">
        <v>234</v>
      </c>
      <c r="D204" s="160" t="s">
        <v>295</v>
      </c>
      <c r="E204" s="160" t="s">
        <v>1016</v>
      </c>
      <c r="F204" s="159">
        <v>5887</v>
      </c>
      <c r="G204" s="159">
        <v>1458</v>
      </c>
      <c r="H204" s="157"/>
      <c r="I204" s="160" t="s">
        <v>1017</v>
      </c>
      <c r="J204" s="160" t="s">
        <v>333</v>
      </c>
      <c r="K204" s="160" t="s">
        <v>56</v>
      </c>
      <c r="L204" s="160" t="s">
        <v>240</v>
      </c>
      <c r="M204" s="160" t="s">
        <v>1018</v>
      </c>
      <c r="N204" s="160" t="s">
        <v>619</v>
      </c>
      <c r="O204" s="160" t="s">
        <v>256</v>
      </c>
      <c r="P204" s="160" t="s">
        <v>269</v>
      </c>
      <c r="Q204" s="160">
        <v>2</v>
      </c>
      <c r="R204" s="160">
        <v>2</v>
      </c>
      <c r="S204" s="160" t="s">
        <v>321</v>
      </c>
    </row>
    <row r="205" spans="1:19" hidden="1">
      <c r="A205" s="159">
        <v>203</v>
      </c>
      <c r="B205" s="160" t="s">
        <v>1019</v>
      </c>
      <c r="C205" s="160" t="s">
        <v>234</v>
      </c>
      <c r="D205" s="160" t="s">
        <v>566</v>
      </c>
      <c r="E205" s="160" t="s">
        <v>1020</v>
      </c>
      <c r="F205" s="159">
        <v>1536</v>
      </c>
      <c r="G205" s="159">
        <v>225</v>
      </c>
      <c r="H205" s="157"/>
      <c r="I205" s="160" t="s">
        <v>1021</v>
      </c>
      <c r="J205" s="160" t="s">
        <v>305</v>
      </c>
      <c r="K205" s="160" t="s">
        <v>306</v>
      </c>
      <c r="L205" s="160" t="s">
        <v>240</v>
      </c>
      <c r="M205" s="160" t="s">
        <v>447</v>
      </c>
      <c r="N205" s="160" t="s">
        <v>242</v>
      </c>
      <c r="O205" s="160" t="s">
        <v>268</v>
      </c>
      <c r="P205" s="160" t="s">
        <v>1022</v>
      </c>
      <c r="Q205" s="160">
        <v>1</v>
      </c>
      <c r="R205" s="160">
        <v>1</v>
      </c>
      <c r="S205" s="160" t="s">
        <v>245</v>
      </c>
    </row>
    <row r="206" spans="1:19" hidden="1">
      <c r="A206" s="159">
        <v>204</v>
      </c>
      <c r="B206" s="160" t="s">
        <v>1023</v>
      </c>
      <c r="C206" s="160" t="s">
        <v>234</v>
      </c>
      <c r="D206" s="160" t="s">
        <v>235</v>
      </c>
      <c r="E206" s="160" t="s">
        <v>1024</v>
      </c>
      <c r="F206" s="159">
        <v>252</v>
      </c>
      <c r="G206" s="159">
        <v>5</v>
      </c>
      <c r="H206" s="157"/>
      <c r="I206" s="160" t="s">
        <v>1025</v>
      </c>
      <c r="J206" s="160" t="s">
        <v>238</v>
      </c>
      <c r="K206" s="160" t="s">
        <v>239</v>
      </c>
      <c r="L206" s="160" t="s">
        <v>240</v>
      </c>
      <c r="M206" s="160" t="s">
        <v>241</v>
      </c>
      <c r="N206" s="160" t="s">
        <v>767</v>
      </c>
      <c r="O206" s="160" t="s">
        <v>243</v>
      </c>
      <c r="P206" s="160" t="s">
        <v>244</v>
      </c>
      <c r="Q206" s="160"/>
      <c r="R206" s="160"/>
      <c r="S206" s="160" t="s">
        <v>245</v>
      </c>
    </row>
    <row r="207" spans="1:19" hidden="1">
      <c r="A207" s="159">
        <v>205</v>
      </c>
      <c r="B207" s="160" t="s">
        <v>1026</v>
      </c>
      <c r="C207" s="160" t="s">
        <v>234</v>
      </c>
      <c r="D207" s="160" t="s">
        <v>295</v>
      </c>
      <c r="E207" s="160" t="s">
        <v>1027</v>
      </c>
      <c r="F207" s="159">
        <v>216</v>
      </c>
      <c r="G207" s="159">
        <v>0</v>
      </c>
      <c r="H207" s="157"/>
      <c r="I207" s="160" t="s">
        <v>1028</v>
      </c>
      <c r="J207" s="160" t="s">
        <v>238</v>
      </c>
      <c r="K207" s="160" t="s">
        <v>239</v>
      </c>
      <c r="L207" s="160" t="s">
        <v>240</v>
      </c>
      <c r="M207" s="160" t="s">
        <v>262</v>
      </c>
      <c r="N207" s="160" t="s">
        <v>1029</v>
      </c>
      <c r="O207" s="160" t="s">
        <v>256</v>
      </c>
      <c r="P207" s="160" t="s">
        <v>269</v>
      </c>
      <c r="Q207" s="160">
        <v>100</v>
      </c>
      <c r="R207" s="160">
        <v>2</v>
      </c>
      <c r="S207" s="160" t="s">
        <v>257</v>
      </c>
    </row>
    <row r="208" spans="1:19" hidden="1">
      <c r="A208" s="159">
        <v>206</v>
      </c>
      <c r="B208" s="160" t="s">
        <v>1030</v>
      </c>
      <c r="C208" s="160" t="s">
        <v>234</v>
      </c>
      <c r="D208" s="160" t="s">
        <v>247</v>
      </c>
      <c r="E208" s="160" t="s">
        <v>303</v>
      </c>
      <c r="F208" s="159">
        <v>193341</v>
      </c>
      <c r="G208" s="159">
        <v>32279</v>
      </c>
      <c r="H208" s="157"/>
      <c r="I208" s="160" t="s">
        <v>1031</v>
      </c>
      <c r="J208" s="160" t="s">
        <v>1032</v>
      </c>
      <c r="K208" s="160" t="s">
        <v>306</v>
      </c>
      <c r="L208" s="160" t="s">
        <v>240</v>
      </c>
      <c r="M208" s="160" t="s">
        <v>1033</v>
      </c>
      <c r="N208" s="160" t="s">
        <v>1034</v>
      </c>
      <c r="O208" s="160" t="s">
        <v>268</v>
      </c>
      <c r="P208" s="160" t="s">
        <v>269</v>
      </c>
      <c r="Q208" s="160">
        <v>0.76800000000000002</v>
      </c>
      <c r="R208" s="160">
        <v>0.76800000000000002</v>
      </c>
      <c r="S208" s="160" t="s">
        <v>245</v>
      </c>
    </row>
    <row r="209" spans="1:19" hidden="1">
      <c r="A209" s="159">
        <v>207</v>
      </c>
      <c r="B209" s="160" t="s">
        <v>1035</v>
      </c>
      <c r="C209" s="160" t="s">
        <v>234</v>
      </c>
      <c r="D209" s="160" t="s">
        <v>271</v>
      </c>
      <c r="E209" s="160" t="s">
        <v>1036</v>
      </c>
      <c r="F209" s="159">
        <v>79</v>
      </c>
      <c r="G209" s="159">
        <v>13</v>
      </c>
      <c r="H209" s="157"/>
      <c r="I209" s="160" t="s">
        <v>1037</v>
      </c>
      <c r="J209" s="160" t="s">
        <v>238</v>
      </c>
      <c r="K209" s="160" t="s">
        <v>239</v>
      </c>
      <c r="L209" s="160" t="s">
        <v>240</v>
      </c>
      <c r="M209" s="160" t="s">
        <v>262</v>
      </c>
      <c r="N209" s="160" t="s">
        <v>267</v>
      </c>
      <c r="O209" s="160" t="s">
        <v>243</v>
      </c>
      <c r="P209" s="160" t="s">
        <v>244</v>
      </c>
      <c r="Q209" s="160"/>
      <c r="R209" s="160"/>
      <c r="S209" s="160" t="s">
        <v>245</v>
      </c>
    </row>
    <row r="210" spans="1:19" hidden="1">
      <c r="A210" s="159">
        <v>208</v>
      </c>
      <c r="B210" s="160" t="s">
        <v>1038</v>
      </c>
      <c r="C210" s="160" t="s">
        <v>234</v>
      </c>
      <c r="D210" s="160" t="s">
        <v>287</v>
      </c>
      <c r="E210" s="160" t="s">
        <v>288</v>
      </c>
      <c r="F210" s="159">
        <v>603961</v>
      </c>
      <c r="G210" s="159">
        <v>104986</v>
      </c>
      <c r="H210" s="157"/>
      <c r="I210" s="160" t="s">
        <v>1039</v>
      </c>
      <c r="J210" s="160" t="s">
        <v>1040</v>
      </c>
      <c r="K210" s="160" t="s">
        <v>306</v>
      </c>
      <c r="L210" s="160" t="s">
        <v>318</v>
      </c>
      <c r="M210" s="160" t="s">
        <v>489</v>
      </c>
      <c r="N210" s="160" t="s">
        <v>1041</v>
      </c>
      <c r="O210" s="160" t="s">
        <v>256</v>
      </c>
      <c r="P210" s="160" t="s">
        <v>732</v>
      </c>
      <c r="Q210" s="160">
        <v>100</v>
      </c>
      <c r="R210" s="160">
        <v>40</v>
      </c>
      <c r="S210" s="160" t="s">
        <v>245</v>
      </c>
    </row>
    <row r="211" spans="1:19" hidden="1">
      <c r="A211" s="159">
        <v>209</v>
      </c>
      <c r="B211" s="160" t="s">
        <v>1042</v>
      </c>
      <c r="C211" s="160" t="s">
        <v>234</v>
      </c>
      <c r="D211" s="160" t="s">
        <v>235</v>
      </c>
      <c r="E211" s="160" t="s">
        <v>1043</v>
      </c>
      <c r="F211" s="159">
        <v>679</v>
      </c>
      <c r="G211" s="159">
        <v>59</v>
      </c>
      <c r="H211" s="157"/>
      <c r="I211" s="160" t="s">
        <v>1044</v>
      </c>
      <c r="J211" s="160" t="s">
        <v>305</v>
      </c>
      <c r="K211" s="160" t="s">
        <v>306</v>
      </c>
      <c r="L211" s="160" t="s">
        <v>318</v>
      </c>
      <c r="M211" s="160" t="s">
        <v>1045</v>
      </c>
      <c r="N211" s="160" t="s">
        <v>456</v>
      </c>
      <c r="O211" s="160" t="s">
        <v>256</v>
      </c>
      <c r="P211" s="160" t="s">
        <v>1046</v>
      </c>
      <c r="Q211" s="160">
        <v>100</v>
      </c>
      <c r="R211" s="160">
        <v>2</v>
      </c>
      <c r="S211" s="160" t="s">
        <v>245</v>
      </c>
    </row>
    <row r="212" spans="1:19" hidden="1">
      <c r="A212" s="159">
        <v>210</v>
      </c>
      <c r="B212" s="160" t="s">
        <v>1047</v>
      </c>
      <c r="C212" s="160" t="s">
        <v>234</v>
      </c>
      <c r="D212" s="160" t="s">
        <v>508</v>
      </c>
      <c r="E212" s="160" t="s">
        <v>1048</v>
      </c>
      <c r="F212" s="159">
        <v>174</v>
      </c>
      <c r="G212" s="159">
        <v>28</v>
      </c>
      <c r="H212" s="157"/>
      <c r="I212" s="160" t="s">
        <v>238</v>
      </c>
      <c r="J212" s="160" t="s">
        <v>238</v>
      </c>
      <c r="K212" s="160" t="s">
        <v>239</v>
      </c>
      <c r="L212" s="160" t="s">
        <v>240</v>
      </c>
      <c r="M212" s="160" t="s">
        <v>584</v>
      </c>
      <c r="N212" s="160" t="s">
        <v>482</v>
      </c>
      <c r="O212" s="160" t="s">
        <v>243</v>
      </c>
      <c r="P212" s="160" t="s">
        <v>244</v>
      </c>
      <c r="Q212" s="160"/>
      <c r="R212" s="160"/>
      <c r="S212" s="160" t="s">
        <v>245</v>
      </c>
    </row>
    <row r="213" spans="1:19" hidden="1">
      <c r="A213" s="159">
        <v>211</v>
      </c>
      <c r="B213" s="160" t="s">
        <v>1049</v>
      </c>
      <c r="C213" s="160" t="s">
        <v>234</v>
      </c>
      <c r="D213" s="160" t="s">
        <v>508</v>
      </c>
      <c r="E213" s="160" t="s">
        <v>646</v>
      </c>
      <c r="F213" s="159">
        <v>15187</v>
      </c>
      <c r="G213" s="159">
        <v>3183</v>
      </c>
      <c r="H213" s="157"/>
      <c r="I213" s="160" t="s">
        <v>1050</v>
      </c>
      <c r="J213" s="160" t="s">
        <v>773</v>
      </c>
      <c r="K213" s="160" t="s">
        <v>419</v>
      </c>
      <c r="L213" s="160" t="s">
        <v>240</v>
      </c>
      <c r="M213" s="160" t="s">
        <v>648</v>
      </c>
      <c r="N213" s="160" t="s">
        <v>649</v>
      </c>
      <c r="O213" s="160" t="s">
        <v>243</v>
      </c>
      <c r="P213" s="160" t="s">
        <v>244</v>
      </c>
      <c r="Q213" s="160"/>
      <c r="R213" s="160"/>
      <c r="S213" s="160" t="s">
        <v>245</v>
      </c>
    </row>
    <row r="214" spans="1:19" hidden="1">
      <c r="A214" s="159">
        <v>212</v>
      </c>
      <c r="B214" s="160" t="s">
        <v>1051</v>
      </c>
      <c r="C214" s="160" t="s">
        <v>234</v>
      </c>
      <c r="D214" s="160" t="s">
        <v>271</v>
      </c>
      <c r="E214" s="160" t="s">
        <v>1052</v>
      </c>
      <c r="F214" s="159">
        <v>458</v>
      </c>
      <c r="G214" s="159">
        <v>62</v>
      </c>
      <c r="H214" s="157"/>
      <c r="I214" s="160" t="s">
        <v>1053</v>
      </c>
      <c r="J214" s="160" t="s">
        <v>254</v>
      </c>
      <c r="K214" s="160" t="s">
        <v>56</v>
      </c>
      <c r="L214" s="160" t="s">
        <v>240</v>
      </c>
      <c r="M214" s="160" t="s">
        <v>1054</v>
      </c>
      <c r="N214" s="160" t="s">
        <v>482</v>
      </c>
      <c r="O214" s="160" t="s">
        <v>256</v>
      </c>
      <c r="P214" s="160" t="s">
        <v>244</v>
      </c>
      <c r="Q214" s="160">
        <v>2</v>
      </c>
      <c r="R214" s="160">
        <v>2</v>
      </c>
      <c r="S214" s="160" t="s">
        <v>257</v>
      </c>
    </row>
    <row r="215" spans="1:19" hidden="1">
      <c r="A215" s="159">
        <v>213</v>
      </c>
      <c r="B215" s="160" t="s">
        <v>1055</v>
      </c>
      <c r="C215" s="160" t="s">
        <v>234</v>
      </c>
      <c r="D215" s="160" t="s">
        <v>287</v>
      </c>
      <c r="E215" s="160" t="s">
        <v>288</v>
      </c>
      <c r="F215" s="159">
        <v>603961</v>
      </c>
      <c r="G215" s="159">
        <v>104986</v>
      </c>
      <c r="H215" s="157"/>
      <c r="I215" s="160" t="s">
        <v>1056</v>
      </c>
      <c r="J215" s="160" t="s">
        <v>305</v>
      </c>
      <c r="K215" s="160" t="s">
        <v>306</v>
      </c>
      <c r="L215" s="160" t="s">
        <v>318</v>
      </c>
      <c r="M215" s="160" t="s">
        <v>390</v>
      </c>
      <c r="N215" s="160" t="s">
        <v>1057</v>
      </c>
      <c r="O215" s="160" t="s">
        <v>256</v>
      </c>
      <c r="P215" s="160" t="s">
        <v>732</v>
      </c>
      <c r="Q215" s="160">
        <v>10</v>
      </c>
      <c r="R215" s="160">
        <v>10</v>
      </c>
      <c r="S215" s="160" t="s">
        <v>245</v>
      </c>
    </row>
    <row r="216" spans="1:19" hidden="1">
      <c r="A216" s="159">
        <v>214</v>
      </c>
      <c r="B216" s="160" t="s">
        <v>1058</v>
      </c>
      <c r="C216" s="160" t="s">
        <v>234</v>
      </c>
      <c r="D216" s="160" t="s">
        <v>295</v>
      </c>
      <c r="E216" s="160" t="s">
        <v>822</v>
      </c>
      <c r="F216" s="159">
        <v>46068</v>
      </c>
      <c r="G216" s="159">
        <v>9083</v>
      </c>
      <c r="H216" s="157"/>
      <c r="I216" s="160" t="s">
        <v>941</v>
      </c>
      <c r="J216" s="160" t="s">
        <v>333</v>
      </c>
      <c r="K216" s="160" t="s">
        <v>56</v>
      </c>
      <c r="L216" s="160" t="s">
        <v>240</v>
      </c>
      <c r="M216" s="160" t="s">
        <v>1059</v>
      </c>
      <c r="N216" s="160" t="s">
        <v>976</v>
      </c>
      <c r="O216" s="160" t="s">
        <v>268</v>
      </c>
      <c r="P216" s="160" t="s">
        <v>826</v>
      </c>
      <c r="Q216" s="160">
        <v>1</v>
      </c>
      <c r="R216" s="160">
        <v>1</v>
      </c>
      <c r="S216" s="160" t="s">
        <v>245</v>
      </c>
    </row>
    <row r="217" spans="1:19" hidden="1">
      <c r="A217" s="159">
        <v>215</v>
      </c>
      <c r="B217" s="160" t="s">
        <v>1060</v>
      </c>
      <c r="C217" s="160" t="s">
        <v>234</v>
      </c>
      <c r="D217" s="160" t="s">
        <v>287</v>
      </c>
      <c r="E217" s="160" t="s">
        <v>288</v>
      </c>
      <c r="F217" s="159">
        <v>603961</v>
      </c>
      <c r="G217" s="159">
        <v>104986</v>
      </c>
      <c r="H217" s="157"/>
      <c r="I217" s="160" t="s">
        <v>1061</v>
      </c>
      <c r="J217" s="160" t="s">
        <v>560</v>
      </c>
      <c r="K217" s="160" t="s">
        <v>306</v>
      </c>
      <c r="L217" s="160" t="s">
        <v>240</v>
      </c>
      <c r="M217" s="160" t="s">
        <v>489</v>
      </c>
      <c r="N217" s="160" t="s">
        <v>649</v>
      </c>
      <c r="O217" s="160" t="s">
        <v>256</v>
      </c>
      <c r="P217" s="160" t="s">
        <v>244</v>
      </c>
      <c r="Q217" s="160"/>
      <c r="R217" s="160"/>
      <c r="S217" s="160" t="s">
        <v>245</v>
      </c>
    </row>
    <row r="218" spans="1:19" hidden="1">
      <c r="A218" s="159">
        <v>216</v>
      </c>
      <c r="B218" s="160" t="s">
        <v>1062</v>
      </c>
      <c r="C218" s="160" t="s">
        <v>234</v>
      </c>
      <c r="D218" s="160" t="s">
        <v>247</v>
      </c>
      <c r="E218" s="160" t="s">
        <v>1063</v>
      </c>
      <c r="F218" s="159">
        <v>15</v>
      </c>
      <c r="G218" s="159">
        <v>1</v>
      </c>
      <c r="H218" s="157"/>
      <c r="I218" s="160" t="s">
        <v>1064</v>
      </c>
      <c r="J218" s="160" t="s">
        <v>238</v>
      </c>
      <c r="K218" s="160" t="s">
        <v>239</v>
      </c>
      <c r="L218" s="160" t="s">
        <v>240</v>
      </c>
      <c r="M218" s="160" t="s">
        <v>1063</v>
      </c>
      <c r="N218" s="160" t="s">
        <v>619</v>
      </c>
      <c r="O218" s="160" t="s">
        <v>243</v>
      </c>
      <c r="P218" s="160" t="s">
        <v>244</v>
      </c>
      <c r="Q218" s="160"/>
      <c r="R218" s="160"/>
      <c r="S218" s="160" t="s">
        <v>245</v>
      </c>
    </row>
    <row r="219" spans="1:19" hidden="1">
      <c r="A219" s="159">
        <v>217</v>
      </c>
      <c r="B219" s="160" t="s">
        <v>1065</v>
      </c>
      <c r="C219" s="160" t="s">
        <v>234</v>
      </c>
      <c r="D219" s="160" t="s">
        <v>287</v>
      </c>
      <c r="E219" s="160" t="s">
        <v>288</v>
      </c>
      <c r="F219" s="159">
        <v>603961</v>
      </c>
      <c r="G219" s="159">
        <v>104986</v>
      </c>
      <c r="H219" s="157"/>
      <c r="I219" s="160" t="s">
        <v>1066</v>
      </c>
      <c r="J219" s="160" t="s">
        <v>311</v>
      </c>
      <c r="K219" s="160" t="s">
        <v>56</v>
      </c>
      <c r="L219" s="160" t="s">
        <v>318</v>
      </c>
      <c r="M219" s="160" t="s">
        <v>381</v>
      </c>
      <c r="N219" s="160" t="s">
        <v>561</v>
      </c>
      <c r="O219" s="160" t="s">
        <v>256</v>
      </c>
      <c r="P219" s="160" t="s">
        <v>269</v>
      </c>
      <c r="Q219" s="160">
        <v>10</v>
      </c>
      <c r="R219" s="160">
        <v>10</v>
      </c>
      <c r="S219" s="160" t="s">
        <v>245</v>
      </c>
    </row>
    <row r="220" spans="1:19" hidden="1">
      <c r="A220" s="159">
        <v>218</v>
      </c>
      <c r="B220" s="160" t="s">
        <v>1067</v>
      </c>
      <c r="C220" s="160" t="s">
        <v>234</v>
      </c>
      <c r="D220" s="160" t="s">
        <v>678</v>
      </c>
      <c r="E220" s="160" t="s">
        <v>1068</v>
      </c>
      <c r="F220" s="159">
        <v>135</v>
      </c>
      <c r="G220" s="159">
        <v>19</v>
      </c>
      <c r="H220" s="157"/>
      <c r="I220" s="160" t="s">
        <v>1069</v>
      </c>
      <c r="J220" s="160" t="s">
        <v>238</v>
      </c>
      <c r="K220" s="160" t="s">
        <v>239</v>
      </c>
      <c r="L220" s="160" t="s">
        <v>240</v>
      </c>
      <c r="M220" s="160" t="s">
        <v>1070</v>
      </c>
      <c r="N220" s="160" t="s">
        <v>528</v>
      </c>
      <c r="O220" s="160" t="s">
        <v>243</v>
      </c>
      <c r="P220" s="160" t="s">
        <v>244</v>
      </c>
      <c r="Q220" s="160"/>
      <c r="R220" s="160"/>
      <c r="S220" s="160" t="s">
        <v>245</v>
      </c>
    </row>
    <row r="221" spans="1:19" hidden="1">
      <c r="A221" s="159">
        <v>219</v>
      </c>
      <c r="B221" s="160" t="s">
        <v>1071</v>
      </c>
      <c r="C221" s="160" t="s">
        <v>234</v>
      </c>
      <c r="D221" s="160" t="s">
        <v>323</v>
      </c>
      <c r="E221" s="160" t="s">
        <v>1072</v>
      </c>
      <c r="F221" s="159">
        <v>4699</v>
      </c>
      <c r="G221" s="159">
        <v>834</v>
      </c>
      <c r="H221" s="157"/>
      <c r="I221" s="160" t="s">
        <v>1073</v>
      </c>
      <c r="J221" s="160" t="s">
        <v>305</v>
      </c>
      <c r="K221" s="160" t="s">
        <v>306</v>
      </c>
      <c r="L221" s="160" t="s">
        <v>240</v>
      </c>
      <c r="M221" s="160" t="s">
        <v>1074</v>
      </c>
      <c r="N221" s="160" t="s">
        <v>393</v>
      </c>
      <c r="O221" s="160" t="s">
        <v>256</v>
      </c>
      <c r="P221" s="160" t="s">
        <v>269</v>
      </c>
      <c r="Q221" s="160">
        <v>10</v>
      </c>
      <c r="R221" s="160">
        <v>10</v>
      </c>
      <c r="S221" s="160" t="s">
        <v>321</v>
      </c>
    </row>
    <row r="222" spans="1:19" hidden="1">
      <c r="A222" s="159">
        <v>220</v>
      </c>
      <c r="B222" s="160" t="s">
        <v>1075</v>
      </c>
      <c r="C222" s="160" t="s">
        <v>234</v>
      </c>
      <c r="D222" s="160" t="s">
        <v>271</v>
      </c>
      <c r="E222" s="160" t="s">
        <v>1076</v>
      </c>
      <c r="F222" s="159">
        <v>195</v>
      </c>
      <c r="G222" s="159">
        <v>20</v>
      </c>
      <c r="H222" s="157"/>
      <c r="I222" s="160" t="s">
        <v>1077</v>
      </c>
      <c r="J222" s="160" t="s">
        <v>238</v>
      </c>
      <c r="K222" s="160" t="s">
        <v>239</v>
      </c>
      <c r="L222" s="160" t="s">
        <v>240</v>
      </c>
      <c r="M222" s="160" t="s">
        <v>1076</v>
      </c>
      <c r="N222" s="160" t="s">
        <v>490</v>
      </c>
      <c r="O222" s="160" t="s">
        <v>243</v>
      </c>
      <c r="P222" s="160" t="s">
        <v>244</v>
      </c>
      <c r="Q222" s="160"/>
      <c r="R222" s="160"/>
      <c r="S222" s="160" t="s">
        <v>245</v>
      </c>
    </row>
    <row r="223" spans="1:19" hidden="1">
      <c r="A223" s="159">
        <v>221</v>
      </c>
      <c r="B223" s="160" t="s">
        <v>1078</v>
      </c>
      <c r="C223" s="160" t="s">
        <v>234</v>
      </c>
      <c r="D223" s="160" t="s">
        <v>323</v>
      </c>
      <c r="E223" s="160" t="s">
        <v>352</v>
      </c>
      <c r="F223" s="159">
        <v>30923</v>
      </c>
      <c r="G223" s="159">
        <v>6385</v>
      </c>
      <c r="H223" s="157"/>
      <c r="I223" s="160" t="s">
        <v>1079</v>
      </c>
      <c r="J223" s="160" t="s">
        <v>305</v>
      </c>
      <c r="K223" s="160" t="s">
        <v>306</v>
      </c>
      <c r="L223" s="160" t="s">
        <v>318</v>
      </c>
      <c r="M223" s="160" t="s">
        <v>915</v>
      </c>
      <c r="N223" s="160" t="s">
        <v>994</v>
      </c>
      <c r="O223" s="160" t="s">
        <v>256</v>
      </c>
      <c r="P223" s="160" t="s">
        <v>244</v>
      </c>
      <c r="Q223" s="160"/>
      <c r="R223" s="160">
        <v>20</v>
      </c>
      <c r="S223" s="160" t="s">
        <v>257</v>
      </c>
    </row>
    <row r="224" spans="1:19" hidden="1">
      <c r="A224" s="159">
        <v>222</v>
      </c>
      <c r="B224" s="160" t="s">
        <v>1080</v>
      </c>
      <c r="C224" s="160" t="s">
        <v>234</v>
      </c>
      <c r="D224" s="160" t="s">
        <v>247</v>
      </c>
      <c r="E224" s="160" t="s">
        <v>303</v>
      </c>
      <c r="F224" s="159">
        <v>193341</v>
      </c>
      <c r="G224" s="159">
        <v>32279</v>
      </c>
      <c r="H224" s="157"/>
      <c r="I224" s="160" t="s">
        <v>1081</v>
      </c>
      <c r="J224" s="160" t="s">
        <v>305</v>
      </c>
      <c r="K224" s="160" t="s">
        <v>306</v>
      </c>
      <c r="L224" s="160" t="s">
        <v>318</v>
      </c>
      <c r="M224" s="160" t="s">
        <v>1082</v>
      </c>
      <c r="N224" s="160" t="s">
        <v>971</v>
      </c>
      <c r="O224" s="160" t="s">
        <v>256</v>
      </c>
      <c r="P224" s="160" t="s">
        <v>269</v>
      </c>
      <c r="Q224" s="160">
        <v>100</v>
      </c>
      <c r="R224" s="160">
        <v>10</v>
      </c>
      <c r="S224" s="160" t="s">
        <v>321</v>
      </c>
    </row>
    <row r="225" spans="1:19" hidden="1">
      <c r="A225" s="159">
        <v>223</v>
      </c>
      <c r="B225" s="160" t="s">
        <v>1083</v>
      </c>
      <c r="C225" s="160" t="s">
        <v>234</v>
      </c>
      <c r="D225" s="160" t="s">
        <v>508</v>
      </c>
      <c r="E225" s="160" t="s">
        <v>1084</v>
      </c>
      <c r="F225" s="159">
        <v>221</v>
      </c>
      <c r="G225" s="159">
        <v>46</v>
      </c>
      <c r="H225" s="157"/>
      <c r="I225" s="160" t="s">
        <v>238</v>
      </c>
      <c r="J225" s="160" t="s">
        <v>238</v>
      </c>
      <c r="K225" s="160" t="s">
        <v>239</v>
      </c>
      <c r="L225" s="160" t="s">
        <v>240</v>
      </c>
      <c r="M225" s="160" t="s">
        <v>262</v>
      </c>
      <c r="N225" s="160" t="s">
        <v>528</v>
      </c>
      <c r="O225" s="160" t="s">
        <v>243</v>
      </c>
      <c r="P225" s="160" t="s">
        <v>244</v>
      </c>
      <c r="Q225" s="160"/>
      <c r="R225" s="160"/>
      <c r="S225" s="160" t="s">
        <v>245</v>
      </c>
    </row>
    <row r="226" spans="1:19" hidden="1">
      <c r="A226" s="159">
        <v>224</v>
      </c>
      <c r="B226" s="160" t="s">
        <v>1085</v>
      </c>
      <c r="C226" s="160" t="s">
        <v>234</v>
      </c>
      <c r="D226" s="160" t="s">
        <v>323</v>
      </c>
      <c r="E226" s="160" t="s">
        <v>1086</v>
      </c>
      <c r="F226" s="159">
        <v>148</v>
      </c>
      <c r="G226" s="159">
        <v>20</v>
      </c>
      <c r="H226" s="157"/>
      <c r="I226" s="160" t="s">
        <v>1087</v>
      </c>
      <c r="J226" s="160" t="s">
        <v>238</v>
      </c>
      <c r="K226" s="160" t="s">
        <v>239</v>
      </c>
      <c r="L226" s="160" t="s">
        <v>240</v>
      </c>
      <c r="M226" s="160" t="s">
        <v>1086</v>
      </c>
      <c r="N226" s="160" t="s">
        <v>1088</v>
      </c>
      <c r="O226" s="160" t="s">
        <v>243</v>
      </c>
      <c r="P226" s="160" t="s">
        <v>244</v>
      </c>
      <c r="Q226" s="160"/>
      <c r="R226" s="160"/>
      <c r="S226" s="160" t="s">
        <v>245</v>
      </c>
    </row>
    <row r="227" spans="1:19" hidden="1">
      <c r="A227" s="159">
        <v>225</v>
      </c>
      <c r="B227" s="160" t="s">
        <v>1089</v>
      </c>
      <c r="C227" s="160" t="s">
        <v>234</v>
      </c>
      <c r="D227" s="160" t="s">
        <v>287</v>
      </c>
      <c r="E227" s="160" t="s">
        <v>288</v>
      </c>
      <c r="F227" s="159">
        <v>603961</v>
      </c>
      <c r="G227" s="159">
        <v>104986</v>
      </c>
      <c r="H227" s="157"/>
      <c r="I227" s="160" t="s">
        <v>1090</v>
      </c>
      <c r="J227" s="160" t="s">
        <v>333</v>
      </c>
      <c r="K227" s="160" t="s">
        <v>56</v>
      </c>
      <c r="L227" s="160" t="s">
        <v>240</v>
      </c>
      <c r="M227" s="160" t="s">
        <v>757</v>
      </c>
      <c r="N227" s="160" t="s">
        <v>1091</v>
      </c>
      <c r="O227" s="160" t="s">
        <v>256</v>
      </c>
      <c r="P227" s="160" t="s">
        <v>732</v>
      </c>
      <c r="Q227" s="160">
        <v>4</v>
      </c>
      <c r="R227" s="160">
        <v>4</v>
      </c>
      <c r="S227" s="160" t="s">
        <v>245</v>
      </c>
    </row>
    <row r="228" spans="1:19" hidden="1">
      <c r="A228" s="159">
        <v>226</v>
      </c>
      <c r="B228" s="160" t="s">
        <v>1092</v>
      </c>
      <c r="C228" s="160" t="s">
        <v>234</v>
      </c>
      <c r="D228" s="160" t="s">
        <v>235</v>
      </c>
      <c r="E228" s="160" t="s">
        <v>1093</v>
      </c>
      <c r="F228" s="159">
        <v>1551</v>
      </c>
      <c r="G228" s="159">
        <v>332</v>
      </c>
      <c r="H228" s="157"/>
      <c r="I228" s="160" t="s">
        <v>1094</v>
      </c>
      <c r="J228" s="160" t="s">
        <v>254</v>
      </c>
      <c r="K228" s="160" t="s">
        <v>56</v>
      </c>
      <c r="L228" s="160" t="s">
        <v>240</v>
      </c>
      <c r="M228" s="160" t="s">
        <v>1093</v>
      </c>
      <c r="N228" s="160" t="s">
        <v>1095</v>
      </c>
      <c r="O228" s="160" t="s">
        <v>256</v>
      </c>
      <c r="P228" s="160" t="s">
        <v>244</v>
      </c>
      <c r="Q228" s="160">
        <v>100</v>
      </c>
      <c r="R228" s="160">
        <v>5</v>
      </c>
      <c r="S228" s="160" t="s">
        <v>257</v>
      </c>
    </row>
    <row r="229" spans="1:19" hidden="1">
      <c r="A229" s="159">
        <v>227</v>
      </c>
      <c r="B229" s="160" t="s">
        <v>1096</v>
      </c>
      <c r="C229" s="160" t="s">
        <v>234</v>
      </c>
      <c r="D229" s="160" t="s">
        <v>365</v>
      </c>
      <c r="E229" s="160" t="s">
        <v>1097</v>
      </c>
      <c r="F229" s="159">
        <v>87</v>
      </c>
      <c r="G229" s="159">
        <v>12</v>
      </c>
      <c r="H229" s="157"/>
      <c r="I229" s="160" t="s">
        <v>1098</v>
      </c>
      <c r="J229" s="160" t="s">
        <v>238</v>
      </c>
      <c r="K229" s="160" t="s">
        <v>239</v>
      </c>
      <c r="L229" s="160" t="s">
        <v>240</v>
      </c>
      <c r="M229" s="160" t="s">
        <v>1097</v>
      </c>
      <c r="N229" s="160" t="s">
        <v>1099</v>
      </c>
      <c r="O229" s="160" t="s">
        <v>243</v>
      </c>
      <c r="P229" s="160" t="s">
        <v>244</v>
      </c>
      <c r="Q229" s="160"/>
      <c r="R229" s="160"/>
      <c r="S229" s="160" t="s">
        <v>245</v>
      </c>
    </row>
    <row r="230" spans="1:19" hidden="1">
      <c r="A230" s="159">
        <v>228</v>
      </c>
      <c r="B230" s="160" t="s">
        <v>1100</v>
      </c>
      <c r="C230" s="160" t="s">
        <v>234</v>
      </c>
      <c r="D230" s="160" t="s">
        <v>315</v>
      </c>
      <c r="E230" s="160" t="s">
        <v>1101</v>
      </c>
      <c r="F230" s="159">
        <v>23</v>
      </c>
      <c r="G230" s="159">
        <v>0</v>
      </c>
      <c r="H230" s="157"/>
      <c r="I230" s="160" t="s">
        <v>1102</v>
      </c>
      <c r="J230" s="160" t="s">
        <v>238</v>
      </c>
      <c r="K230" s="160" t="s">
        <v>239</v>
      </c>
      <c r="L230" s="160" t="s">
        <v>240</v>
      </c>
      <c r="M230" s="160" t="s">
        <v>1101</v>
      </c>
      <c r="N230" s="160" t="s">
        <v>402</v>
      </c>
      <c r="O230" s="160" t="s">
        <v>243</v>
      </c>
      <c r="P230" s="160" t="s">
        <v>244</v>
      </c>
      <c r="Q230" s="160"/>
      <c r="R230" s="160"/>
      <c r="S230" s="160" t="s">
        <v>245</v>
      </c>
    </row>
    <row r="231" spans="1:19" hidden="1">
      <c r="A231" s="159">
        <v>229</v>
      </c>
      <c r="B231" s="160" t="s">
        <v>1103</v>
      </c>
      <c r="C231" s="160" t="s">
        <v>234</v>
      </c>
      <c r="D231" s="160" t="s">
        <v>283</v>
      </c>
      <c r="E231" s="160" t="s">
        <v>388</v>
      </c>
      <c r="F231" s="159">
        <v>32766</v>
      </c>
      <c r="G231" s="159">
        <v>8075</v>
      </c>
      <c r="H231" s="157"/>
      <c r="I231" s="160" t="s">
        <v>1104</v>
      </c>
      <c r="J231" s="160" t="s">
        <v>254</v>
      </c>
      <c r="K231" s="160" t="s">
        <v>56</v>
      </c>
      <c r="L231" s="160" t="s">
        <v>240</v>
      </c>
      <c r="M231" s="160" t="s">
        <v>1105</v>
      </c>
      <c r="N231" s="160" t="s">
        <v>340</v>
      </c>
      <c r="O231" s="160" t="s">
        <v>256</v>
      </c>
      <c r="P231" s="160" t="s">
        <v>269</v>
      </c>
      <c r="Q231" s="160">
        <v>100</v>
      </c>
      <c r="R231" s="160">
        <v>5</v>
      </c>
      <c r="S231" s="160" t="s">
        <v>245</v>
      </c>
    </row>
    <row r="232" spans="1:19" hidden="1">
      <c r="A232" s="159">
        <v>230</v>
      </c>
      <c r="B232" s="160" t="s">
        <v>1106</v>
      </c>
      <c r="C232" s="160" t="s">
        <v>234</v>
      </c>
      <c r="D232" s="160" t="s">
        <v>508</v>
      </c>
      <c r="E232" s="160" t="s">
        <v>1107</v>
      </c>
      <c r="F232" s="159">
        <v>62</v>
      </c>
      <c r="G232" s="159">
        <v>5</v>
      </c>
      <c r="H232" s="157"/>
      <c r="I232" s="160" t="s">
        <v>238</v>
      </c>
      <c r="J232" s="160" t="s">
        <v>238</v>
      </c>
      <c r="K232" s="160" t="s">
        <v>239</v>
      </c>
      <c r="L232" s="160" t="s">
        <v>240</v>
      </c>
      <c r="M232" s="160" t="s">
        <v>1108</v>
      </c>
      <c r="N232" s="160" t="s">
        <v>619</v>
      </c>
      <c r="O232" s="160" t="s">
        <v>243</v>
      </c>
      <c r="P232" s="160" t="s">
        <v>244</v>
      </c>
      <c r="Q232" s="160"/>
      <c r="R232" s="160"/>
      <c r="S232" s="160" t="s">
        <v>245</v>
      </c>
    </row>
    <row r="233" spans="1:19" hidden="1">
      <c r="A233" s="159">
        <v>231</v>
      </c>
      <c r="B233" s="160" t="s">
        <v>1109</v>
      </c>
      <c r="C233" s="160" t="s">
        <v>234</v>
      </c>
      <c r="D233" s="160" t="s">
        <v>508</v>
      </c>
      <c r="E233" s="160" t="s">
        <v>646</v>
      </c>
      <c r="F233" s="159">
        <v>15187</v>
      </c>
      <c r="G233" s="159">
        <v>3183</v>
      </c>
      <c r="H233" s="157"/>
      <c r="I233" s="160" t="s">
        <v>1110</v>
      </c>
      <c r="J233" s="160" t="s">
        <v>305</v>
      </c>
      <c r="K233" s="160" t="s">
        <v>306</v>
      </c>
      <c r="L233" s="160" t="s">
        <v>318</v>
      </c>
      <c r="M233" s="160" t="s">
        <v>1111</v>
      </c>
      <c r="N233" s="160" t="s">
        <v>513</v>
      </c>
      <c r="O233" s="160" t="s">
        <v>256</v>
      </c>
      <c r="P233" s="160" t="s">
        <v>244</v>
      </c>
      <c r="Q233" s="160">
        <v>2</v>
      </c>
      <c r="R233" s="160">
        <v>2</v>
      </c>
      <c r="S233" s="160" t="s">
        <v>257</v>
      </c>
    </row>
    <row r="234" spans="1:19" hidden="1">
      <c r="A234" s="159">
        <v>232</v>
      </c>
      <c r="B234" s="160" t="s">
        <v>1112</v>
      </c>
      <c r="C234" s="160" t="s">
        <v>234</v>
      </c>
      <c r="D234" s="160" t="s">
        <v>360</v>
      </c>
      <c r="E234" s="160" t="s">
        <v>1113</v>
      </c>
      <c r="F234" s="159">
        <v>843</v>
      </c>
      <c r="G234" s="159">
        <v>221</v>
      </c>
      <c r="H234" s="157"/>
      <c r="I234" s="160" t="s">
        <v>1114</v>
      </c>
      <c r="J234" s="160" t="s">
        <v>254</v>
      </c>
      <c r="K234" s="160" t="s">
        <v>56</v>
      </c>
      <c r="L234" s="160" t="s">
        <v>240</v>
      </c>
      <c r="M234" s="160" t="s">
        <v>1115</v>
      </c>
      <c r="N234" s="160" t="s">
        <v>1116</v>
      </c>
      <c r="O234" s="160" t="s">
        <v>243</v>
      </c>
      <c r="P234" s="160" t="s">
        <v>244</v>
      </c>
      <c r="Q234" s="160"/>
      <c r="R234" s="160"/>
      <c r="S234" s="160" t="s">
        <v>245</v>
      </c>
    </row>
    <row r="235" spans="1:19" hidden="1">
      <c r="A235" s="159">
        <v>233</v>
      </c>
      <c r="B235" s="160" t="s">
        <v>1117</v>
      </c>
      <c r="C235" s="160" t="s">
        <v>234</v>
      </c>
      <c r="D235" s="160" t="s">
        <v>283</v>
      </c>
      <c r="E235" s="160" t="s">
        <v>1118</v>
      </c>
      <c r="F235" s="159">
        <v>329</v>
      </c>
      <c r="G235" s="159">
        <v>56</v>
      </c>
      <c r="H235" s="157"/>
      <c r="I235" s="160" t="s">
        <v>1119</v>
      </c>
      <c r="J235" s="160" t="s">
        <v>238</v>
      </c>
      <c r="K235" s="160" t="s">
        <v>239</v>
      </c>
      <c r="L235" s="160" t="s">
        <v>240</v>
      </c>
      <c r="M235" s="160" t="s">
        <v>1120</v>
      </c>
      <c r="N235" s="160" t="s">
        <v>281</v>
      </c>
      <c r="O235" s="160" t="s">
        <v>243</v>
      </c>
      <c r="P235" s="160" t="s">
        <v>244</v>
      </c>
      <c r="Q235" s="160"/>
      <c r="R235" s="160"/>
      <c r="S235" s="160" t="s">
        <v>245</v>
      </c>
    </row>
    <row r="236" spans="1:19" hidden="1">
      <c r="A236" s="159">
        <v>234</v>
      </c>
      <c r="B236" s="160" t="s">
        <v>1121</v>
      </c>
      <c r="C236" s="160" t="s">
        <v>234</v>
      </c>
      <c r="D236" s="160" t="s">
        <v>259</v>
      </c>
      <c r="E236" s="160" t="s">
        <v>1122</v>
      </c>
      <c r="F236" s="159">
        <v>372</v>
      </c>
      <c r="G236" s="159">
        <v>50</v>
      </c>
      <c r="H236" s="157"/>
      <c r="I236" s="160" t="s">
        <v>1123</v>
      </c>
      <c r="J236" s="160" t="s">
        <v>238</v>
      </c>
      <c r="K236" s="160" t="s">
        <v>239</v>
      </c>
      <c r="L236" s="160" t="s">
        <v>240</v>
      </c>
      <c r="M236" s="160" t="s">
        <v>262</v>
      </c>
      <c r="N236" s="160" t="s">
        <v>308</v>
      </c>
      <c r="O236" s="160" t="s">
        <v>243</v>
      </c>
      <c r="P236" s="160" t="s">
        <v>244</v>
      </c>
      <c r="Q236" s="160"/>
      <c r="R236" s="160"/>
      <c r="S236" s="160" t="s">
        <v>245</v>
      </c>
    </row>
    <row r="237" spans="1:19" hidden="1">
      <c r="A237" s="159">
        <v>235</v>
      </c>
      <c r="B237" s="160" t="s">
        <v>1124</v>
      </c>
      <c r="C237" s="160" t="s">
        <v>234</v>
      </c>
      <c r="D237" s="160" t="s">
        <v>508</v>
      </c>
      <c r="E237" s="160" t="s">
        <v>1125</v>
      </c>
      <c r="F237" s="159">
        <v>64</v>
      </c>
      <c r="G237" s="159">
        <v>8</v>
      </c>
      <c r="H237" s="157"/>
      <c r="I237" s="160" t="s">
        <v>238</v>
      </c>
      <c r="J237" s="160" t="s">
        <v>238</v>
      </c>
      <c r="K237" s="160" t="s">
        <v>239</v>
      </c>
      <c r="L237" s="160" t="s">
        <v>240</v>
      </c>
      <c r="M237" s="160" t="s">
        <v>262</v>
      </c>
      <c r="N237" s="160" t="s">
        <v>971</v>
      </c>
      <c r="O237" s="160" t="s">
        <v>243</v>
      </c>
      <c r="P237" s="160" t="s">
        <v>244</v>
      </c>
      <c r="Q237" s="160"/>
      <c r="R237" s="160"/>
      <c r="S237" s="160" t="s">
        <v>245</v>
      </c>
    </row>
    <row r="238" spans="1:19" hidden="1">
      <c r="A238" s="159">
        <v>236</v>
      </c>
      <c r="B238" s="160" t="s">
        <v>1126</v>
      </c>
      <c r="C238" s="160" t="s">
        <v>234</v>
      </c>
      <c r="D238" s="160" t="s">
        <v>235</v>
      </c>
      <c r="E238" s="160" t="s">
        <v>1024</v>
      </c>
      <c r="F238" s="159">
        <v>726</v>
      </c>
      <c r="G238" s="159">
        <v>106</v>
      </c>
      <c r="H238" s="157"/>
      <c r="I238" s="160" t="s">
        <v>1127</v>
      </c>
      <c r="J238" s="160" t="s">
        <v>238</v>
      </c>
      <c r="K238" s="160" t="s">
        <v>239</v>
      </c>
      <c r="L238" s="160" t="s">
        <v>240</v>
      </c>
      <c r="M238" s="160" t="s">
        <v>1128</v>
      </c>
      <c r="N238" s="160" t="s">
        <v>349</v>
      </c>
      <c r="O238" s="160" t="s">
        <v>243</v>
      </c>
      <c r="P238" s="160" t="s">
        <v>244</v>
      </c>
      <c r="Q238" s="160"/>
      <c r="R238" s="160"/>
      <c r="S238" s="160" t="s">
        <v>245</v>
      </c>
    </row>
    <row r="239" spans="1:19" hidden="1">
      <c r="A239" s="159">
        <v>237</v>
      </c>
      <c r="B239" s="160" t="s">
        <v>1129</v>
      </c>
      <c r="C239" s="160" t="s">
        <v>234</v>
      </c>
      <c r="D239" s="160" t="s">
        <v>235</v>
      </c>
      <c r="E239" s="160" t="s">
        <v>1130</v>
      </c>
      <c r="F239" s="159">
        <v>133</v>
      </c>
      <c r="G239" s="159">
        <v>34</v>
      </c>
      <c r="H239" s="157"/>
      <c r="I239" s="160" t="s">
        <v>1131</v>
      </c>
      <c r="J239" s="160" t="s">
        <v>238</v>
      </c>
      <c r="K239" s="160" t="s">
        <v>239</v>
      </c>
      <c r="L239" s="160" t="s">
        <v>240</v>
      </c>
      <c r="M239" s="160" t="s">
        <v>1130</v>
      </c>
      <c r="N239" s="160" t="s">
        <v>340</v>
      </c>
      <c r="O239" s="160" t="s">
        <v>243</v>
      </c>
      <c r="P239" s="160" t="s">
        <v>244</v>
      </c>
      <c r="Q239" s="160"/>
      <c r="R239" s="160"/>
      <c r="S239" s="160" t="s">
        <v>245</v>
      </c>
    </row>
    <row r="240" spans="1:19" hidden="1">
      <c r="A240" s="159">
        <v>238</v>
      </c>
      <c r="B240" s="160" t="s">
        <v>1132</v>
      </c>
      <c r="C240" s="160" t="s">
        <v>234</v>
      </c>
      <c r="D240" s="160" t="s">
        <v>315</v>
      </c>
      <c r="E240" s="160" t="s">
        <v>1133</v>
      </c>
      <c r="F240" s="159">
        <v>69</v>
      </c>
      <c r="G240" s="159">
        <v>8</v>
      </c>
      <c r="H240" s="157"/>
      <c r="I240" s="160" t="s">
        <v>1134</v>
      </c>
      <c r="J240" s="160" t="s">
        <v>238</v>
      </c>
      <c r="K240" s="160" t="s">
        <v>239</v>
      </c>
      <c r="L240" s="160" t="s">
        <v>240</v>
      </c>
      <c r="M240" s="160" t="s">
        <v>993</v>
      </c>
      <c r="N240" s="160" t="s">
        <v>255</v>
      </c>
      <c r="O240" s="160" t="s">
        <v>243</v>
      </c>
      <c r="P240" s="160" t="s">
        <v>244</v>
      </c>
      <c r="Q240" s="160"/>
      <c r="R240" s="160"/>
      <c r="S240" s="160" t="s">
        <v>245</v>
      </c>
    </row>
    <row r="241" spans="1:19" hidden="1">
      <c r="A241" s="159">
        <v>239</v>
      </c>
      <c r="B241" s="160" t="s">
        <v>1135</v>
      </c>
      <c r="C241" s="160" t="s">
        <v>234</v>
      </c>
      <c r="D241" s="160" t="s">
        <v>323</v>
      </c>
      <c r="E241" s="160" t="s">
        <v>352</v>
      </c>
      <c r="F241" s="159">
        <v>30923</v>
      </c>
      <c r="G241" s="159">
        <v>6385</v>
      </c>
      <c r="H241" s="157"/>
      <c r="I241" s="160" t="s">
        <v>1136</v>
      </c>
      <c r="J241" s="160" t="s">
        <v>311</v>
      </c>
      <c r="K241" s="160" t="s">
        <v>56</v>
      </c>
      <c r="L241" s="160" t="s">
        <v>240</v>
      </c>
      <c r="M241" s="160" t="s">
        <v>1137</v>
      </c>
      <c r="N241" s="160" t="s">
        <v>393</v>
      </c>
      <c r="O241" s="160" t="s">
        <v>256</v>
      </c>
      <c r="P241" s="160" t="s">
        <v>269</v>
      </c>
      <c r="Q241" s="160"/>
      <c r="R241" s="160"/>
      <c r="S241" s="160" t="s">
        <v>245</v>
      </c>
    </row>
    <row r="242" spans="1:19" hidden="1">
      <c r="A242" s="159">
        <v>240</v>
      </c>
      <c r="B242" s="160" t="s">
        <v>1138</v>
      </c>
      <c r="C242" s="160" t="s">
        <v>234</v>
      </c>
      <c r="D242" s="160" t="s">
        <v>247</v>
      </c>
      <c r="E242" s="160" t="s">
        <v>1139</v>
      </c>
      <c r="F242" s="159">
        <v>463</v>
      </c>
      <c r="G242" s="159">
        <v>92</v>
      </c>
      <c r="H242" s="157"/>
      <c r="I242" s="160" t="s">
        <v>1140</v>
      </c>
      <c r="J242" s="160" t="s">
        <v>238</v>
      </c>
      <c r="K242" s="160" t="s">
        <v>239</v>
      </c>
      <c r="L242" s="160" t="s">
        <v>240</v>
      </c>
      <c r="M242" s="160" t="s">
        <v>280</v>
      </c>
      <c r="N242" s="160" t="s">
        <v>340</v>
      </c>
      <c r="O242" s="160" t="s">
        <v>243</v>
      </c>
      <c r="P242" s="160" t="s">
        <v>244</v>
      </c>
      <c r="Q242" s="160"/>
      <c r="R242" s="160"/>
      <c r="S242" s="160" t="s">
        <v>245</v>
      </c>
    </row>
    <row r="243" spans="1:19" hidden="1">
      <c r="A243" s="159">
        <v>241</v>
      </c>
      <c r="B243" s="160" t="s">
        <v>1141</v>
      </c>
      <c r="C243" s="160" t="s">
        <v>234</v>
      </c>
      <c r="D243" s="160" t="s">
        <v>323</v>
      </c>
      <c r="E243" s="160" t="s">
        <v>1142</v>
      </c>
      <c r="F243" s="159">
        <v>113</v>
      </c>
      <c r="G243" s="159">
        <v>113</v>
      </c>
      <c r="H243" s="157"/>
      <c r="I243" s="160" t="s">
        <v>1143</v>
      </c>
      <c r="J243" s="160" t="s">
        <v>254</v>
      </c>
      <c r="K243" s="160" t="s">
        <v>56</v>
      </c>
      <c r="L243" s="160" t="s">
        <v>240</v>
      </c>
      <c r="M243" s="160" t="s">
        <v>1144</v>
      </c>
      <c r="N243" s="160" t="s">
        <v>1145</v>
      </c>
      <c r="O243" s="160" t="s">
        <v>256</v>
      </c>
      <c r="P243" s="160" t="s">
        <v>269</v>
      </c>
      <c r="Q243" s="160"/>
      <c r="R243" s="160">
        <v>2</v>
      </c>
      <c r="S243" s="160" t="s">
        <v>257</v>
      </c>
    </row>
    <row r="244" spans="1:19" hidden="1">
      <c r="A244" s="159">
        <v>242</v>
      </c>
      <c r="B244" s="160" t="s">
        <v>1146</v>
      </c>
      <c r="C244" s="160" t="s">
        <v>234</v>
      </c>
      <c r="D244" s="160" t="s">
        <v>295</v>
      </c>
      <c r="E244" s="160" t="s">
        <v>1147</v>
      </c>
      <c r="F244" s="159">
        <v>1026</v>
      </c>
      <c r="G244" s="159">
        <v>308</v>
      </c>
      <c r="H244" s="157"/>
      <c r="I244" s="160" t="s">
        <v>1148</v>
      </c>
      <c r="J244" s="160" t="s">
        <v>238</v>
      </c>
      <c r="K244" s="160" t="s">
        <v>239</v>
      </c>
      <c r="L244" s="160" t="s">
        <v>240</v>
      </c>
      <c r="M244" s="160" t="s">
        <v>1149</v>
      </c>
      <c r="N244" s="160" t="s">
        <v>936</v>
      </c>
      <c r="O244" s="160" t="s">
        <v>243</v>
      </c>
      <c r="P244" s="160" t="s">
        <v>244</v>
      </c>
      <c r="Q244" s="160"/>
      <c r="R244" s="160"/>
      <c r="S244" s="160" t="s">
        <v>245</v>
      </c>
    </row>
    <row r="245" spans="1:19" hidden="1">
      <c r="A245" s="159">
        <v>243</v>
      </c>
      <c r="B245" s="160" t="s">
        <v>1150</v>
      </c>
      <c r="C245" s="160" t="s">
        <v>234</v>
      </c>
      <c r="D245" s="160" t="s">
        <v>283</v>
      </c>
      <c r="E245" s="160" t="s">
        <v>1151</v>
      </c>
      <c r="F245" s="159">
        <v>308</v>
      </c>
      <c r="G245" s="159">
        <v>66</v>
      </c>
      <c r="H245" s="157"/>
      <c r="I245" s="160" t="s">
        <v>1152</v>
      </c>
      <c r="J245" s="160" t="s">
        <v>238</v>
      </c>
      <c r="K245" s="160" t="s">
        <v>239</v>
      </c>
      <c r="L245" s="160" t="s">
        <v>240</v>
      </c>
      <c r="M245" s="160" t="s">
        <v>1153</v>
      </c>
      <c r="N245" s="160" t="s">
        <v>301</v>
      </c>
      <c r="O245" s="160" t="s">
        <v>243</v>
      </c>
      <c r="P245" s="160" t="s">
        <v>244</v>
      </c>
      <c r="Q245" s="160"/>
      <c r="R245" s="160"/>
      <c r="S245" s="160" t="s">
        <v>245</v>
      </c>
    </row>
    <row r="246" spans="1:19" hidden="1">
      <c r="A246" s="159">
        <v>244</v>
      </c>
      <c r="B246" s="160" t="s">
        <v>1154</v>
      </c>
      <c r="C246" s="160" t="s">
        <v>234</v>
      </c>
      <c r="D246" s="160" t="s">
        <v>287</v>
      </c>
      <c r="E246" s="160" t="s">
        <v>288</v>
      </c>
      <c r="F246" s="159">
        <v>603961</v>
      </c>
      <c r="G246" s="159">
        <v>104986</v>
      </c>
      <c r="H246" s="157"/>
      <c r="I246" s="160" t="s">
        <v>1155</v>
      </c>
      <c r="J246" s="160" t="s">
        <v>773</v>
      </c>
      <c r="K246" s="160" t="s">
        <v>419</v>
      </c>
      <c r="L246" s="160" t="s">
        <v>240</v>
      </c>
      <c r="M246" s="160" t="s">
        <v>586</v>
      </c>
      <c r="N246" s="160" t="s">
        <v>936</v>
      </c>
      <c r="O246" s="160" t="s">
        <v>243</v>
      </c>
      <c r="P246" s="160" t="s">
        <v>244</v>
      </c>
      <c r="Q246" s="160"/>
      <c r="R246" s="160"/>
      <c r="S246" s="160" t="s">
        <v>245</v>
      </c>
    </row>
    <row r="247" spans="1:19" hidden="1">
      <c r="A247" s="159">
        <v>245</v>
      </c>
      <c r="B247" s="160" t="s">
        <v>1156</v>
      </c>
      <c r="C247" s="160" t="s">
        <v>234</v>
      </c>
      <c r="D247" s="160" t="s">
        <v>323</v>
      </c>
      <c r="E247" s="160" t="s">
        <v>873</v>
      </c>
      <c r="F247" s="159">
        <v>42</v>
      </c>
      <c r="G247" s="159">
        <v>6</v>
      </c>
      <c r="H247" s="157"/>
      <c r="I247" s="160" t="s">
        <v>874</v>
      </c>
      <c r="J247" s="160" t="s">
        <v>238</v>
      </c>
      <c r="K247" s="160" t="s">
        <v>239</v>
      </c>
      <c r="L247" s="160" t="s">
        <v>240</v>
      </c>
      <c r="M247" s="160" t="s">
        <v>873</v>
      </c>
      <c r="N247" s="160" t="s">
        <v>1157</v>
      </c>
      <c r="O247" s="160" t="s">
        <v>243</v>
      </c>
      <c r="P247" s="160" t="s">
        <v>244</v>
      </c>
      <c r="Q247" s="160"/>
      <c r="R247" s="160"/>
      <c r="S247" s="160" t="s">
        <v>245</v>
      </c>
    </row>
    <row r="248" spans="1:19" hidden="1">
      <c r="A248" s="159">
        <v>246</v>
      </c>
      <c r="B248" s="160" t="s">
        <v>1158</v>
      </c>
      <c r="C248" s="160" t="s">
        <v>234</v>
      </c>
      <c r="D248" s="160" t="s">
        <v>259</v>
      </c>
      <c r="E248" s="160" t="s">
        <v>1159</v>
      </c>
      <c r="F248" s="159">
        <v>244</v>
      </c>
      <c r="G248" s="159">
        <v>36</v>
      </c>
      <c r="H248" s="157"/>
      <c r="I248" s="160" t="s">
        <v>1160</v>
      </c>
      <c r="J248" s="160" t="s">
        <v>238</v>
      </c>
      <c r="K248" s="160" t="s">
        <v>239</v>
      </c>
      <c r="L248" s="160" t="s">
        <v>240</v>
      </c>
      <c r="M248" s="160" t="s">
        <v>262</v>
      </c>
      <c r="N248" s="160" t="s">
        <v>482</v>
      </c>
      <c r="O248" s="160" t="s">
        <v>243</v>
      </c>
      <c r="P248" s="160" t="s">
        <v>244</v>
      </c>
      <c r="Q248" s="160"/>
      <c r="R248" s="160"/>
      <c r="S248" s="160" t="s">
        <v>245</v>
      </c>
    </row>
    <row r="249" spans="1:19" hidden="1">
      <c r="A249" s="159">
        <v>247</v>
      </c>
      <c r="B249" s="160" t="s">
        <v>1161</v>
      </c>
      <c r="C249" s="160" t="s">
        <v>234</v>
      </c>
      <c r="D249" s="160" t="s">
        <v>235</v>
      </c>
      <c r="E249" s="160" t="s">
        <v>1162</v>
      </c>
      <c r="F249" s="159">
        <v>56</v>
      </c>
      <c r="G249" s="159">
        <v>15</v>
      </c>
      <c r="H249" s="157"/>
      <c r="I249" s="160" t="s">
        <v>1163</v>
      </c>
      <c r="J249" s="160" t="s">
        <v>902</v>
      </c>
      <c r="K249" s="160" t="s">
        <v>419</v>
      </c>
      <c r="L249" s="160" t="s">
        <v>240</v>
      </c>
      <c r="M249" s="160" t="s">
        <v>1162</v>
      </c>
      <c r="N249" s="160" t="s">
        <v>244</v>
      </c>
      <c r="O249" s="160" t="s">
        <v>243</v>
      </c>
      <c r="P249" s="160" t="s">
        <v>244</v>
      </c>
      <c r="Q249" s="160"/>
      <c r="R249" s="160"/>
      <c r="S249" s="160" t="s">
        <v>245</v>
      </c>
    </row>
    <row r="250" spans="1:19" hidden="1">
      <c r="A250" s="159">
        <v>248</v>
      </c>
      <c r="B250" s="160" t="s">
        <v>1164</v>
      </c>
      <c r="C250" s="160" t="s">
        <v>234</v>
      </c>
      <c r="D250" s="160" t="s">
        <v>360</v>
      </c>
      <c r="E250" s="160" t="s">
        <v>1165</v>
      </c>
      <c r="F250" s="159">
        <v>8</v>
      </c>
      <c r="G250" s="159">
        <v>0</v>
      </c>
      <c r="H250" s="157"/>
      <c r="I250" s="160" t="s">
        <v>1166</v>
      </c>
      <c r="J250" s="160" t="s">
        <v>238</v>
      </c>
      <c r="K250" s="160" t="s">
        <v>239</v>
      </c>
      <c r="L250" s="160" t="s">
        <v>240</v>
      </c>
      <c r="M250" s="160" t="s">
        <v>1165</v>
      </c>
      <c r="N250" s="160" t="s">
        <v>513</v>
      </c>
      <c r="O250" s="160" t="s">
        <v>243</v>
      </c>
      <c r="P250" s="160" t="s">
        <v>244</v>
      </c>
      <c r="Q250" s="160"/>
      <c r="R250" s="160"/>
      <c r="S250" s="160" t="s">
        <v>245</v>
      </c>
    </row>
    <row r="251" spans="1:19" hidden="1">
      <c r="A251" s="159">
        <v>249</v>
      </c>
      <c r="B251" s="160" t="s">
        <v>1167</v>
      </c>
      <c r="C251" s="160" t="s">
        <v>234</v>
      </c>
      <c r="D251" s="160" t="s">
        <v>295</v>
      </c>
      <c r="E251" s="160" t="s">
        <v>1168</v>
      </c>
      <c r="F251" s="159">
        <v>371</v>
      </c>
      <c r="G251" s="159">
        <v>66</v>
      </c>
      <c r="H251" s="157"/>
      <c r="I251" s="160" t="s">
        <v>1169</v>
      </c>
      <c r="J251" s="160" t="s">
        <v>238</v>
      </c>
      <c r="K251" s="160" t="s">
        <v>239</v>
      </c>
      <c r="L251" s="160" t="s">
        <v>240</v>
      </c>
      <c r="M251" s="160" t="s">
        <v>1170</v>
      </c>
      <c r="N251" s="160" t="s">
        <v>464</v>
      </c>
      <c r="O251" s="160" t="s">
        <v>243</v>
      </c>
      <c r="P251" s="160" t="s">
        <v>244</v>
      </c>
      <c r="Q251" s="160"/>
      <c r="R251" s="160"/>
      <c r="S251" s="160" t="s">
        <v>245</v>
      </c>
    </row>
    <row r="252" spans="1:19" hidden="1">
      <c r="A252" s="159">
        <v>250</v>
      </c>
      <c r="B252" s="160" t="s">
        <v>1171</v>
      </c>
      <c r="C252" s="160" t="s">
        <v>234</v>
      </c>
      <c r="D252" s="160" t="s">
        <v>498</v>
      </c>
      <c r="E252" s="160" t="s">
        <v>1172</v>
      </c>
      <c r="F252" s="159">
        <v>237</v>
      </c>
      <c r="G252" s="159">
        <v>21</v>
      </c>
      <c r="H252" s="157"/>
      <c r="I252" s="160" t="s">
        <v>1173</v>
      </c>
      <c r="J252" s="160" t="s">
        <v>238</v>
      </c>
      <c r="K252" s="160" t="s">
        <v>239</v>
      </c>
      <c r="L252" s="160" t="s">
        <v>240</v>
      </c>
      <c r="M252" s="160" t="s">
        <v>262</v>
      </c>
      <c r="N252" s="160" t="s">
        <v>482</v>
      </c>
      <c r="O252" s="160" t="s">
        <v>243</v>
      </c>
      <c r="P252" s="160" t="s">
        <v>244</v>
      </c>
      <c r="Q252" s="160"/>
      <c r="R252" s="160"/>
      <c r="S252" s="160" t="s">
        <v>245</v>
      </c>
    </row>
    <row r="253" spans="1:19" hidden="1">
      <c r="A253" s="159">
        <v>251</v>
      </c>
      <c r="B253" s="160" t="s">
        <v>1174</v>
      </c>
      <c r="C253" s="160" t="s">
        <v>234</v>
      </c>
      <c r="D253" s="160" t="s">
        <v>323</v>
      </c>
      <c r="E253" s="160" t="s">
        <v>1175</v>
      </c>
      <c r="F253" s="159">
        <v>385</v>
      </c>
      <c r="G253" s="159">
        <v>58</v>
      </c>
      <c r="H253" s="157"/>
      <c r="I253" s="160" t="s">
        <v>1176</v>
      </c>
      <c r="J253" s="160" t="s">
        <v>238</v>
      </c>
      <c r="K253" s="160" t="s">
        <v>239</v>
      </c>
      <c r="L253" s="160" t="s">
        <v>240</v>
      </c>
      <c r="M253" s="160" t="s">
        <v>1177</v>
      </c>
      <c r="N253" s="160" t="s">
        <v>244</v>
      </c>
      <c r="O253" s="160" t="s">
        <v>243</v>
      </c>
      <c r="P253" s="160" t="s">
        <v>244</v>
      </c>
      <c r="Q253" s="160"/>
      <c r="R253" s="160"/>
      <c r="S253" s="160" t="s">
        <v>245</v>
      </c>
    </row>
    <row r="254" spans="1:19" hidden="1">
      <c r="A254" s="159">
        <v>252</v>
      </c>
      <c r="B254" s="160" t="s">
        <v>1178</v>
      </c>
      <c r="C254" s="160" t="s">
        <v>234</v>
      </c>
      <c r="D254" s="160" t="s">
        <v>642</v>
      </c>
      <c r="E254" s="160" t="s">
        <v>1179</v>
      </c>
      <c r="F254" s="159">
        <v>67</v>
      </c>
      <c r="G254" s="159">
        <v>11</v>
      </c>
      <c r="H254" s="157"/>
      <c r="I254" s="160" t="s">
        <v>1180</v>
      </c>
      <c r="J254" s="160" t="s">
        <v>238</v>
      </c>
      <c r="K254" s="160" t="s">
        <v>239</v>
      </c>
      <c r="L254" s="160" t="s">
        <v>240</v>
      </c>
      <c r="M254" s="160" t="s">
        <v>481</v>
      </c>
      <c r="N254" s="160" t="s">
        <v>513</v>
      </c>
      <c r="O254" s="160" t="s">
        <v>243</v>
      </c>
      <c r="P254" s="160" t="s">
        <v>244</v>
      </c>
      <c r="Q254" s="160"/>
      <c r="R254" s="160"/>
      <c r="S254" s="160" t="s">
        <v>245</v>
      </c>
    </row>
    <row r="255" spans="1:19" hidden="1">
      <c r="A255" s="159">
        <v>253</v>
      </c>
      <c r="B255" s="160" t="s">
        <v>1181</v>
      </c>
      <c r="C255" s="160" t="s">
        <v>234</v>
      </c>
      <c r="D255" s="160" t="s">
        <v>323</v>
      </c>
      <c r="E255" s="160" t="s">
        <v>1182</v>
      </c>
      <c r="F255" s="159">
        <v>462</v>
      </c>
      <c r="G255" s="159">
        <v>62</v>
      </c>
      <c r="H255" s="157"/>
      <c r="I255" s="160" t="s">
        <v>1183</v>
      </c>
      <c r="J255" s="160" t="s">
        <v>238</v>
      </c>
      <c r="K255" s="160" t="s">
        <v>239</v>
      </c>
      <c r="L255" s="160" t="s">
        <v>240</v>
      </c>
      <c r="M255" s="160" t="s">
        <v>1184</v>
      </c>
      <c r="N255" s="160" t="s">
        <v>349</v>
      </c>
      <c r="O255" s="160" t="s">
        <v>243</v>
      </c>
      <c r="P255" s="160" t="s">
        <v>244</v>
      </c>
      <c r="Q255" s="160"/>
      <c r="R255" s="160"/>
      <c r="S255" s="160" t="s">
        <v>245</v>
      </c>
    </row>
    <row r="256" spans="1:19" hidden="1">
      <c r="A256" s="159">
        <v>254</v>
      </c>
      <c r="B256" s="160" t="s">
        <v>1185</v>
      </c>
      <c r="C256" s="160" t="s">
        <v>234</v>
      </c>
      <c r="D256" s="160" t="s">
        <v>247</v>
      </c>
      <c r="E256" s="160" t="s">
        <v>303</v>
      </c>
      <c r="F256" s="159">
        <v>193341</v>
      </c>
      <c r="G256" s="159">
        <v>32279</v>
      </c>
      <c r="H256" s="157"/>
      <c r="I256" s="160" t="s">
        <v>1186</v>
      </c>
      <c r="J256" s="160" t="s">
        <v>290</v>
      </c>
      <c r="K256" s="160" t="s">
        <v>291</v>
      </c>
      <c r="L256" s="160" t="s">
        <v>318</v>
      </c>
      <c r="M256" s="160" t="s">
        <v>1187</v>
      </c>
      <c r="N256" s="160" t="s">
        <v>267</v>
      </c>
      <c r="O256" s="160" t="s">
        <v>256</v>
      </c>
      <c r="P256" s="160" t="s">
        <v>345</v>
      </c>
      <c r="Q256" s="160">
        <v>10</v>
      </c>
      <c r="R256" s="160">
        <v>2</v>
      </c>
      <c r="S256" s="160" t="s">
        <v>245</v>
      </c>
    </row>
    <row r="257" spans="1:19" hidden="1">
      <c r="A257" s="159">
        <v>255</v>
      </c>
      <c r="B257" s="160" t="s">
        <v>1188</v>
      </c>
      <c r="C257" s="160" t="s">
        <v>234</v>
      </c>
      <c r="D257" s="160" t="s">
        <v>277</v>
      </c>
      <c r="E257" s="160" t="s">
        <v>1189</v>
      </c>
      <c r="F257" s="159">
        <v>132</v>
      </c>
      <c r="G257" s="159">
        <v>24</v>
      </c>
      <c r="H257" s="157"/>
      <c r="I257" s="160" t="s">
        <v>1190</v>
      </c>
      <c r="J257" s="160" t="s">
        <v>238</v>
      </c>
      <c r="K257" s="160" t="s">
        <v>239</v>
      </c>
      <c r="L257" s="160" t="s">
        <v>240</v>
      </c>
      <c r="M257" s="160" t="s">
        <v>262</v>
      </c>
      <c r="N257" s="160" t="s">
        <v>1191</v>
      </c>
      <c r="O257" s="160" t="s">
        <v>243</v>
      </c>
      <c r="P257" s="160" t="s">
        <v>244</v>
      </c>
      <c r="Q257" s="160"/>
      <c r="R257" s="160"/>
      <c r="S257" s="160" t="s">
        <v>245</v>
      </c>
    </row>
    <row r="258" spans="1:19" hidden="1">
      <c r="A258" s="159">
        <v>256</v>
      </c>
      <c r="B258" s="160" t="s">
        <v>1192</v>
      </c>
      <c r="C258" s="160" t="s">
        <v>234</v>
      </c>
      <c r="D258" s="160" t="s">
        <v>323</v>
      </c>
      <c r="E258" s="160" t="s">
        <v>1193</v>
      </c>
      <c r="F258" s="159">
        <v>116</v>
      </c>
      <c r="G258" s="159">
        <v>19</v>
      </c>
      <c r="H258" s="157"/>
      <c r="I258" s="160" t="s">
        <v>1194</v>
      </c>
      <c r="J258" s="160" t="s">
        <v>238</v>
      </c>
      <c r="K258" s="160" t="s">
        <v>239</v>
      </c>
      <c r="L258" s="160" t="s">
        <v>240</v>
      </c>
      <c r="M258" s="160" t="s">
        <v>1193</v>
      </c>
      <c r="N258" s="160" t="s">
        <v>1195</v>
      </c>
      <c r="O258" s="160" t="s">
        <v>243</v>
      </c>
      <c r="P258" s="160" t="s">
        <v>244</v>
      </c>
      <c r="Q258" s="160"/>
      <c r="R258" s="160"/>
      <c r="S258" s="160" t="s">
        <v>245</v>
      </c>
    </row>
    <row r="259" spans="1:19" hidden="1">
      <c r="A259" s="159">
        <v>257</v>
      </c>
      <c r="B259" s="160" t="s">
        <v>1196</v>
      </c>
      <c r="C259" s="160" t="s">
        <v>234</v>
      </c>
      <c r="D259" s="160" t="s">
        <v>295</v>
      </c>
      <c r="E259" s="160" t="s">
        <v>1197</v>
      </c>
      <c r="F259" s="159">
        <v>159</v>
      </c>
      <c r="G259" s="159">
        <v>21</v>
      </c>
      <c r="H259" s="157"/>
      <c r="I259" s="160" t="s">
        <v>1198</v>
      </c>
      <c r="J259" s="160" t="s">
        <v>238</v>
      </c>
      <c r="K259" s="160" t="s">
        <v>239</v>
      </c>
      <c r="L259" s="160" t="s">
        <v>240</v>
      </c>
      <c r="M259" s="160" t="s">
        <v>824</v>
      </c>
      <c r="N259" s="160" t="s">
        <v>397</v>
      </c>
      <c r="O259" s="160" t="s">
        <v>243</v>
      </c>
      <c r="P259" s="160" t="s">
        <v>244</v>
      </c>
      <c r="Q259" s="160"/>
      <c r="R259" s="160"/>
      <c r="S259" s="160" t="s">
        <v>245</v>
      </c>
    </row>
    <row r="260" spans="1:19" hidden="1">
      <c r="A260" s="159">
        <v>258</v>
      </c>
      <c r="B260" s="160" t="s">
        <v>1199</v>
      </c>
      <c r="C260" s="160" t="s">
        <v>234</v>
      </c>
      <c r="D260" s="160" t="s">
        <v>678</v>
      </c>
      <c r="E260" s="160" t="s">
        <v>1200</v>
      </c>
      <c r="F260" s="159">
        <v>68</v>
      </c>
      <c r="G260" s="159">
        <v>8</v>
      </c>
      <c r="H260" s="157"/>
      <c r="I260" s="160" t="s">
        <v>1201</v>
      </c>
      <c r="J260" s="160" t="s">
        <v>238</v>
      </c>
      <c r="K260" s="160" t="s">
        <v>239</v>
      </c>
      <c r="L260" s="160" t="s">
        <v>240</v>
      </c>
      <c r="M260" s="160" t="s">
        <v>1202</v>
      </c>
      <c r="N260" s="160" t="s">
        <v>1203</v>
      </c>
      <c r="O260" s="160" t="s">
        <v>243</v>
      </c>
      <c r="P260" s="160" t="s">
        <v>244</v>
      </c>
      <c r="Q260" s="160"/>
      <c r="R260" s="160"/>
      <c r="S260" s="160" t="s">
        <v>245</v>
      </c>
    </row>
    <row r="261" spans="1:19" hidden="1">
      <c r="A261" s="159">
        <v>259</v>
      </c>
      <c r="B261" s="160" t="s">
        <v>1204</v>
      </c>
      <c r="C261" s="160" t="s">
        <v>234</v>
      </c>
      <c r="D261" s="160" t="s">
        <v>247</v>
      </c>
      <c r="E261" s="160" t="s">
        <v>1205</v>
      </c>
      <c r="F261" s="159">
        <v>20</v>
      </c>
      <c r="G261" s="159">
        <v>0</v>
      </c>
      <c r="H261" s="157"/>
      <c r="I261" s="160" t="s">
        <v>1206</v>
      </c>
      <c r="J261" s="160" t="s">
        <v>238</v>
      </c>
      <c r="K261" s="160" t="s">
        <v>239</v>
      </c>
      <c r="L261" s="160" t="s">
        <v>240</v>
      </c>
      <c r="M261" s="160" t="s">
        <v>1205</v>
      </c>
      <c r="N261" s="160" t="s">
        <v>486</v>
      </c>
      <c r="O261" s="160" t="s">
        <v>243</v>
      </c>
      <c r="P261" s="160" t="s">
        <v>244</v>
      </c>
      <c r="Q261" s="160"/>
      <c r="R261" s="160"/>
      <c r="S261" s="160" t="s">
        <v>245</v>
      </c>
    </row>
    <row r="262" spans="1:19" hidden="1">
      <c r="A262" s="159">
        <v>260</v>
      </c>
      <c r="B262" s="160" t="s">
        <v>1207</v>
      </c>
      <c r="C262" s="160" t="s">
        <v>234</v>
      </c>
      <c r="D262" s="160" t="s">
        <v>603</v>
      </c>
      <c r="E262" s="160" t="s">
        <v>1208</v>
      </c>
      <c r="F262" s="159">
        <v>113</v>
      </c>
      <c r="G262" s="159">
        <v>28</v>
      </c>
      <c r="H262" s="157"/>
      <c r="I262" s="160" t="s">
        <v>1209</v>
      </c>
      <c r="J262" s="160" t="s">
        <v>238</v>
      </c>
      <c r="K262" s="160" t="s">
        <v>239</v>
      </c>
      <c r="L262" s="160" t="s">
        <v>240</v>
      </c>
      <c r="M262" s="160" t="s">
        <v>1208</v>
      </c>
      <c r="N262" s="160" t="s">
        <v>482</v>
      </c>
      <c r="O262" s="160" t="s">
        <v>243</v>
      </c>
      <c r="P262" s="160" t="s">
        <v>244</v>
      </c>
      <c r="Q262" s="160"/>
      <c r="R262" s="160"/>
      <c r="S262" s="160" t="s">
        <v>245</v>
      </c>
    </row>
    <row r="263" spans="1:19" hidden="1">
      <c r="A263" s="159">
        <v>261</v>
      </c>
      <c r="B263" s="160" t="s">
        <v>1210</v>
      </c>
      <c r="C263" s="160" t="s">
        <v>234</v>
      </c>
      <c r="D263" s="160" t="s">
        <v>247</v>
      </c>
      <c r="E263" s="160" t="s">
        <v>303</v>
      </c>
      <c r="F263" s="159">
        <v>193341</v>
      </c>
      <c r="G263" s="159">
        <v>32279</v>
      </c>
      <c r="H263" s="157"/>
      <c r="I263" s="160" t="s">
        <v>1211</v>
      </c>
      <c r="J263" s="160" t="s">
        <v>305</v>
      </c>
      <c r="K263" s="160" t="s">
        <v>306</v>
      </c>
      <c r="L263" s="160" t="s">
        <v>318</v>
      </c>
      <c r="M263" s="160" t="s">
        <v>1187</v>
      </c>
      <c r="N263" s="160" t="s">
        <v>422</v>
      </c>
      <c r="O263" s="160" t="s">
        <v>256</v>
      </c>
      <c r="P263" s="160" t="s">
        <v>345</v>
      </c>
      <c r="Q263" s="160">
        <v>5.12</v>
      </c>
      <c r="R263" s="160">
        <v>5.12</v>
      </c>
      <c r="S263" s="160" t="s">
        <v>245</v>
      </c>
    </row>
    <row r="264" spans="1:19" hidden="1">
      <c r="A264" s="159">
        <v>262</v>
      </c>
      <c r="B264" s="160" t="s">
        <v>1212</v>
      </c>
      <c r="C264" s="160" t="s">
        <v>234</v>
      </c>
      <c r="D264" s="160" t="s">
        <v>247</v>
      </c>
      <c r="E264" s="160" t="s">
        <v>303</v>
      </c>
      <c r="F264" s="159">
        <v>193341</v>
      </c>
      <c r="G264" s="159">
        <v>32279</v>
      </c>
      <c r="H264" s="157"/>
      <c r="I264" s="160" t="s">
        <v>304</v>
      </c>
      <c r="J264" s="160" t="s">
        <v>238</v>
      </c>
      <c r="K264" s="160" t="s">
        <v>239</v>
      </c>
      <c r="L264" s="160" t="s">
        <v>240</v>
      </c>
      <c r="M264" s="160" t="s">
        <v>1213</v>
      </c>
      <c r="N264" s="160" t="s">
        <v>723</v>
      </c>
      <c r="O264" s="160" t="s">
        <v>243</v>
      </c>
      <c r="P264" s="160" t="s">
        <v>244</v>
      </c>
      <c r="Q264" s="160"/>
      <c r="R264" s="160"/>
      <c r="S264" s="160" t="s">
        <v>245</v>
      </c>
    </row>
    <row r="265" spans="1:19" hidden="1">
      <c r="A265" s="159">
        <v>263</v>
      </c>
      <c r="B265" s="160" t="s">
        <v>1214</v>
      </c>
      <c r="C265" s="160" t="s">
        <v>234</v>
      </c>
      <c r="D265" s="160" t="s">
        <v>323</v>
      </c>
      <c r="E265" s="160" t="s">
        <v>1215</v>
      </c>
      <c r="F265" s="159">
        <v>204</v>
      </c>
      <c r="G265" s="159">
        <v>24</v>
      </c>
      <c r="H265" s="157"/>
      <c r="I265" s="160" t="s">
        <v>1216</v>
      </c>
      <c r="J265" s="160" t="s">
        <v>238</v>
      </c>
      <c r="K265" s="160" t="s">
        <v>239</v>
      </c>
      <c r="L265" s="160" t="s">
        <v>240</v>
      </c>
      <c r="M265" s="160" t="s">
        <v>262</v>
      </c>
      <c r="N265" s="160" t="s">
        <v>532</v>
      </c>
      <c r="O265" s="160" t="s">
        <v>243</v>
      </c>
      <c r="P265" s="160" t="s">
        <v>244</v>
      </c>
      <c r="Q265" s="160"/>
      <c r="R265" s="160"/>
      <c r="S265" s="160" t="s">
        <v>245</v>
      </c>
    </row>
    <row r="266" spans="1:19" hidden="1">
      <c r="A266" s="159">
        <v>264</v>
      </c>
      <c r="B266" s="160" t="s">
        <v>1217</v>
      </c>
      <c r="C266" s="160" t="s">
        <v>234</v>
      </c>
      <c r="D266" s="160" t="s">
        <v>678</v>
      </c>
      <c r="E266" s="160" t="s">
        <v>1218</v>
      </c>
      <c r="F266" s="159">
        <v>183</v>
      </c>
      <c r="G266" s="159">
        <v>17</v>
      </c>
      <c r="H266" s="157"/>
      <c r="I266" s="160" t="s">
        <v>1219</v>
      </c>
      <c r="J266" s="160" t="s">
        <v>238</v>
      </c>
      <c r="K266" s="160" t="s">
        <v>239</v>
      </c>
      <c r="L266" s="160" t="s">
        <v>240</v>
      </c>
      <c r="M266" s="160" t="s">
        <v>262</v>
      </c>
      <c r="N266" s="160" t="s">
        <v>482</v>
      </c>
      <c r="O266" s="160" t="s">
        <v>243</v>
      </c>
      <c r="P266" s="160" t="s">
        <v>244</v>
      </c>
      <c r="Q266" s="160"/>
      <c r="R266" s="160"/>
      <c r="S266" s="160" t="s">
        <v>245</v>
      </c>
    </row>
    <row r="267" spans="1:19" hidden="1">
      <c r="A267" s="159">
        <v>265</v>
      </c>
      <c r="B267" s="160" t="s">
        <v>1220</v>
      </c>
      <c r="C267" s="160" t="s">
        <v>234</v>
      </c>
      <c r="D267" s="160" t="s">
        <v>277</v>
      </c>
      <c r="E267" s="160" t="s">
        <v>1221</v>
      </c>
      <c r="F267" s="159">
        <v>244</v>
      </c>
      <c r="G267" s="159">
        <v>46</v>
      </c>
      <c r="H267" s="157"/>
      <c r="I267" s="160" t="s">
        <v>1222</v>
      </c>
      <c r="J267" s="160" t="s">
        <v>238</v>
      </c>
      <c r="K267" s="160" t="s">
        <v>239</v>
      </c>
      <c r="L267" s="160" t="s">
        <v>240</v>
      </c>
      <c r="M267" s="160" t="s">
        <v>280</v>
      </c>
      <c r="N267" s="160" t="s">
        <v>744</v>
      </c>
      <c r="O267" s="160" t="s">
        <v>243</v>
      </c>
      <c r="P267" s="160" t="s">
        <v>244</v>
      </c>
      <c r="Q267" s="160"/>
      <c r="R267" s="160"/>
      <c r="S267" s="160" t="s">
        <v>245</v>
      </c>
    </row>
    <row r="268" spans="1:19" hidden="1">
      <c r="A268" s="159">
        <v>266</v>
      </c>
      <c r="B268" s="160" t="s">
        <v>1223</v>
      </c>
      <c r="C268" s="160" t="s">
        <v>234</v>
      </c>
      <c r="D268" s="160" t="s">
        <v>271</v>
      </c>
      <c r="E268" s="160" t="s">
        <v>1224</v>
      </c>
      <c r="F268" s="159">
        <v>14</v>
      </c>
      <c r="G268" s="159">
        <v>1</v>
      </c>
      <c r="H268" s="157"/>
      <c r="I268" s="160" t="s">
        <v>1225</v>
      </c>
      <c r="J268" s="160" t="s">
        <v>238</v>
      </c>
      <c r="K268" s="160" t="s">
        <v>239</v>
      </c>
      <c r="L268" s="160" t="s">
        <v>240</v>
      </c>
      <c r="M268" s="160" t="s">
        <v>1226</v>
      </c>
      <c r="N268" s="160" t="s">
        <v>255</v>
      </c>
      <c r="O268" s="160" t="s">
        <v>243</v>
      </c>
      <c r="P268" s="160" t="s">
        <v>244</v>
      </c>
      <c r="Q268" s="160"/>
      <c r="R268" s="160"/>
      <c r="S268" s="160" t="s">
        <v>245</v>
      </c>
    </row>
    <row r="269" spans="1:19" hidden="1">
      <c r="A269" s="159">
        <v>267</v>
      </c>
      <c r="B269" s="160" t="s">
        <v>1227</v>
      </c>
      <c r="C269" s="160" t="s">
        <v>234</v>
      </c>
      <c r="D269" s="160" t="s">
        <v>271</v>
      </c>
      <c r="E269" s="160" t="s">
        <v>1228</v>
      </c>
      <c r="F269" s="159">
        <v>12</v>
      </c>
      <c r="G269" s="159">
        <v>0</v>
      </c>
      <c r="H269" s="157"/>
      <c r="I269" s="160" t="s">
        <v>1229</v>
      </c>
      <c r="J269" s="160" t="s">
        <v>238</v>
      </c>
      <c r="K269" s="160" t="s">
        <v>239</v>
      </c>
      <c r="L269" s="160" t="s">
        <v>240</v>
      </c>
      <c r="M269" s="160" t="s">
        <v>1230</v>
      </c>
      <c r="N269" s="160" t="s">
        <v>486</v>
      </c>
      <c r="O269" s="160" t="s">
        <v>243</v>
      </c>
      <c r="P269" s="160" t="s">
        <v>244</v>
      </c>
      <c r="Q269" s="160"/>
      <c r="R269" s="160"/>
      <c r="S269" s="160" t="s">
        <v>245</v>
      </c>
    </row>
    <row r="270" spans="1:19" hidden="1">
      <c r="A270" s="159">
        <v>268</v>
      </c>
      <c r="B270" s="160" t="s">
        <v>1231</v>
      </c>
      <c r="C270" s="160" t="s">
        <v>234</v>
      </c>
      <c r="D270" s="160" t="s">
        <v>259</v>
      </c>
      <c r="E270" s="160" t="s">
        <v>1232</v>
      </c>
      <c r="F270" s="159">
        <v>143</v>
      </c>
      <c r="G270" s="159">
        <v>12</v>
      </c>
      <c r="H270" s="157"/>
      <c r="I270" s="160" t="s">
        <v>1233</v>
      </c>
      <c r="J270" s="160" t="s">
        <v>238</v>
      </c>
      <c r="K270" s="160" t="s">
        <v>239</v>
      </c>
      <c r="L270" s="160" t="s">
        <v>240</v>
      </c>
      <c r="M270" s="160" t="s">
        <v>481</v>
      </c>
      <c r="N270" s="160" t="s">
        <v>267</v>
      </c>
      <c r="O270" s="160" t="s">
        <v>243</v>
      </c>
      <c r="P270" s="160" t="s">
        <v>244</v>
      </c>
      <c r="Q270" s="160"/>
      <c r="R270" s="160"/>
      <c r="S270" s="160" t="s">
        <v>245</v>
      </c>
    </row>
    <row r="271" spans="1:19" hidden="1">
      <c r="A271" s="159">
        <v>269</v>
      </c>
      <c r="B271" s="160" t="s">
        <v>1234</v>
      </c>
      <c r="C271" s="160" t="s">
        <v>234</v>
      </c>
      <c r="D271" s="160" t="s">
        <v>323</v>
      </c>
      <c r="E271" s="160" t="s">
        <v>1235</v>
      </c>
      <c r="F271" s="159">
        <v>458</v>
      </c>
      <c r="G271" s="159">
        <v>58</v>
      </c>
      <c r="H271" s="157"/>
      <c r="I271" s="160" t="s">
        <v>1236</v>
      </c>
      <c r="J271" s="160" t="s">
        <v>238</v>
      </c>
      <c r="K271" s="160" t="s">
        <v>239</v>
      </c>
      <c r="L271" s="160" t="s">
        <v>240</v>
      </c>
      <c r="M271" s="160" t="s">
        <v>1235</v>
      </c>
      <c r="N271" s="160" t="s">
        <v>936</v>
      </c>
      <c r="O271" s="160" t="s">
        <v>243</v>
      </c>
      <c r="P271" s="160" t="s">
        <v>244</v>
      </c>
      <c r="Q271" s="160"/>
      <c r="R271" s="160"/>
      <c r="S271" s="160" t="s">
        <v>245</v>
      </c>
    </row>
    <row r="272" spans="1:19" hidden="1">
      <c r="A272" s="159">
        <v>270</v>
      </c>
      <c r="B272" s="160" t="s">
        <v>1237</v>
      </c>
      <c r="C272" s="160" t="s">
        <v>234</v>
      </c>
      <c r="D272" s="160" t="s">
        <v>642</v>
      </c>
      <c r="E272" s="160" t="s">
        <v>1238</v>
      </c>
      <c r="F272" s="159">
        <v>30</v>
      </c>
      <c r="G272" s="159">
        <v>2</v>
      </c>
      <c r="H272" s="157"/>
      <c r="I272" s="160" t="s">
        <v>1239</v>
      </c>
      <c r="J272" s="160" t="s">
        <v>238</v>
      </c>
      <c r="K272" s="160" t="s">
        <v>239</v>
      </c>
      <c r="L272" s="160" t="s">
        <v>240</v>
      </c>
      <c r="M272" s="160" t="s">
        <v>262</v>
      </c>
      <c r="N272" s="160" t="s">
        <v>513</v>
      </c>
      <c r="O272" s="160" t="s">
        <v>243</v>
      </c>
      <c r="P272" s="160" t="s">
        <v>244</v>
      </c>
      <c r="Q272" s="160"/>
      <c r="R272" s="160"/>
      <c r="S272" s="160" t="s">
        <v>245</v>
      </c>
    </row>
    <row r="273" spans="1:19" hidden="1">
      <c r="A273" s="159">
        <v>271</v>
      </c>
      <c r="B273" s="160" t="s">
        <v>1240</v>
      </c>
      <c r="C273" s="160" t="s">
        <v>234</v>
      </c>
      <c r="D273" s="160" t="s">
        <v>508</v>
      </c>
      <c r="E273" s="160" t="s">
        <v>1241</v>
      </c>
      <c r="F273" s="159">
        <v>139</v>
      </c>
      <c r="G273" s="159">
        <v>23</v>
      </c>
      <c r="H273" s="157"/>
      <c r="I273" s="160" t="s">
        <v>238</v>
      </c>
      <c r="J273" s="160" t="s">
        <v>238</v>
      </c>
      <c r="K273" s="160" t="s">
        <v>239</v>
      </c>
      <c r="L273" s="160" t="s">
        <v>240</v>
      </c>
      <c r="M273" s="160" t="s">
        <v>280</v>
      </c>
      <c r="N273" s="160" t="s">
        <v>281</v>
      </c>
      <c r="O273" s="160" t="s">
        <v>243</v>
      </c>
      <c r="P273" s="160" t="s">
        <v>244</v>
      </c>
      <c r="Q273" s="160"/>
      <c r="R273" s="160"/>
      <c r="S273" s="160" t="s">
        <v>245</v>
      </c>
    </row>
    <row r="274" spans="1:19" hidden="1">
      <c r="A274" s="159">
        <v>272</v>
      </c>
      <c r="B274" s="160" t="s">
        <v>1242</v>
      </c>
      <c r="C274" s="160" t="s">
        <v>234</v>
      </c>
      <c r="D274" s="160" t="s">
        <v>360</v>
      </c>
      <c r="E274" s="160" t="s">
        <v>1243</v>
      </c>
      <c r="F274" s="159">
        <v>516</v>
      </c>
      <c r="G274" s="159">
        <v>129</v>
      </c>
      <c r="H274" s="157"/>
      <c r="I274" s="160" t="s">
        <v>1244</v>
      </c>
      <c r="J274" s="160" t="s">
        <v>238</v>
      </c>
      <c r="K274" s="160" t="s">
        <v>239</v>
      </c>
      <c r="L274" s="160" t="s">
        <v>240</v>
      </c>
      <c r="M274" s="160" t="s">
        <v>1243</v>
      </c>
      <c r="N274" s="160" t="s">
        <v>376</v>
      </c>
      <c r="O274" s="160" t="s">
        <v>243</v>
      </c>
      <c r="P274" s="160" t="s">
        <v>244</v>
      </c>
      <c r="Q274" s="160"/>
      <c r="R274" s="160"/>
      <c r="S274" s="160" t="s">
        <v>245</v>
      </c>
    </row>
    <row r="275" spans="1:19" hidden="1">
      <c r="A275" s="159">
        <v>273</v>
      </c>
      <c r="B275" s="160" t="s">
        <v>1245</v>
      </c>
      <c r="C275" s="160" t="s">
        <v>234</v>
      </c>
      <c r="D275" s="160" t="s">
        <v>247</v>
      </c>
      <c r="E275" s="160" t="s">
        <v>384</v>
      </c>
      <c r="F275" s="159">
        <v>13</v>
      </c>
      <c r="G275" s="159">
        <v>0</v>
      </c>
      <c r="H275" s="157"/>
      <c r="I275" s="160" t="s">
        <v>385</v>
      </c>
      <c r="J275" s="160" t="s">
        <v>238</v>
      </c>
      <c r="K275" s="160" t="s">
        <v>239</v>
      </c>
      <c r="L275" s="160" t="s">
        <v>240</v>
      </c>
      <c r="M275" s="160" t="s">
        <v>384</v>
      </c>
      <c r="N275" s="160" t="s">
        <v>801</v>
      </c>
      <c r="O275" s="160" t="s">
        <v>243</v>
      </c>
      <c r="P275" s="160" t="s">
        <v>244</v>
      </c>
      <c r="Q275" s="160"/>
      <c r="R275" s="160"/>
      <c r="S275" s="160" t="s">
        <v>245</v>
      </c>
    </row>
    <row r="276" spans="1:19" hidden="1">
      <c r="A276" s="159">
        <v>274</v>
      </c>
      <c r="B276" s="160" t="s">
        <v>1246</v>
      </c>
      <c r="C276" s="160" t="s">
        <v>234</v>
      </c>
      <c r="D276" s="160" t="s">
        <v>498</v>
      </c>
      <c r="E276" s="160" t="s">
        <v>1247</v>
      </c>
      <c r="F276" s="159">
        <v>515</v>
      </c>
      <c r="G276" s="159">
        <v>94</v>
      </c>
      <c r="H276" s="157"/>
      <c r="I276" s="160" t="s">
        <v>1248</v>
      </c>
      <c r="J276" s="160" t="s">
        <v>238</v>
      </c>
      <c r="K276" s="160" t="s">
        <v>239</v>
      </c>
      <c r="L276" s="160" t="s">
        <v>240</v>
      </c>
      <c r="M276" s="160" t="s">
        <v>1137</v>
      </c>
      <c r="N276" s="160" t="s">
        <v>994</v>
      </c>
      <c r="O276" s="160" t="s">
        <v>243</v>
      </c>
      <c r="P276" s="160" t="s">
        <v>244</v>
      </c>
      <c r="Q276" s="160"/>
      <c r="R276" s="160"/>
      <c r="S276" s="160" t="s">
        <v>245</v>
      </c>
    </row>
    <row r="277" spans="1:19" hidden="1">
      <c r="A277" s="159">
        <v>275</v>
      </c>
      <c r="B277" s="160" t="s">
        <v>1249</v>
      </c>
      <c r="C277" s="160" t="s">
        <v>234</v>
      </c>
      <c r="D277" s="160" t="s">
        <v>283</v>
      </c>
      <c r="E277" s="160" t="s">
        <v>1250</v>
      </c>
      <c r="F277" s="159">
        <v>228</v>
      </c>
      <c r="G277" s="159">
        <v>36</v>
      </c>
      <c r="H277" s="157"/>
      <c r="I277" s="160" t="s">
        <v>1251</v>
      </c>
      <c r="J277" s="160" t="s">
        <v>238</v>
      </c>
      <c r="K277" s="160" t="s">
        <v>239</v>
      </c>
      <c r="L277" s="160" t="s">
        <v>240</v>
      </c>
      <c r="M277" s="160" t="s">
        <v>280</v>
      </c>
      <c r="N277" s="160" t="s">
        <v>244</v>
      </c>
      <c r="O277" s="160" t="s">
        <v>243</v>
      </c>
      <c r="P277" s="160" t="s">
        <v>244</v>
      </c>
      <c r="Q277" s="160"/>
      <c r="R277" s="160"/>
      <c r="S277" s="160" t="s">
        <v>245</v>
      </c>
    </row>
    <row r="278" spans="1:19" hidden="1">
      <c r="A278" s="159">
        <v>276</v>
      </c>
      <c r="B278" s="160" t="s">
        <v>1252</v>
      </c>
      <c r="C278" s="160" t="s">
        <v>234</v>
      </c>
      <c r="D278" s="160" t="s">
        <v>247</v>
      </c>
      <c r="E278" s="160" t="s">
        <v>303</v>
      </c>
      <c r="F278" s="159">
        <v>193341</v>
      </c>
      <c r="G278" s="159">
        <v>32279</v>
      </c>
      <c r="H278" s="157"/>
      <c r="I278" s="160" t="s">
        <v>1253</v>
      </c>
      <c r="J278" s="160" t="s">
        <v>1254</v>
      </c>
      <c r="K278" s="160" t="s">
        <v>56</v>
      </c>
      <c r="L278" s="160" t="s">
        <v>240</v>
      </c>
      <c r="M278" s="160" t="s">
        <v>1255</v>
      </c>
      <c r="N278" s="160" t="s">
        <v>1256</v>
      </c>
      <c r="O278" s="160" t="s">
        <v>256</v>
      </c>
      <c r="P278" s="160" t="s">
        <v>244</v>
      </c>
      <c r="Q278" s="160">
        <v>5.12</v>
      </c>
      <c r="R278" s="160">
        <v>5.12</v>
      </c>
      <c r="S278" s="160" t="s">
        <v>245</v>
      </c>
    </row>
    <row r="279" spans="1:19" hidden="1">
      <c r="A279" s="159">
        <v>277</v>
      </c>
      <c r="B279" s="160" t="s">
        <v>1257</v>
      </c>
      <c r="C279" s="160" t="s">
        <v>234</v>
      </c>
      <c r="D279" s="160" t="s">
        <v>365</v>
      </c>
      <c r="E279" s="160" t="s">
        <v>1258</v>
      </c>
      <c r="F279" s="159">
        <v>76</v>
      </c>
      <c r="G279" s="159">
        <v>16</v>
      </c>
      <c r="H279" s="157"/>
      <c r="I279" s="160" t="s">
        <v>1259</v>
      </c>
      <c r="J279" s="160" t="s">
        <v>238</v>
      </c>
      <c r="K279" s="160" t="s">
        <v>239</v>
      </c>
      <c r="L279" s="160" t="s">
        <v>240</v>
      </c>
      <c r="M279" s="160" t="s">
        <v>1258</v>
      </c>
      <c r="N279" s="160" t="s">
        <v>242</v>
      </c>
      <c r="O279" s="160" t="s">
        <v>243</v>
      </c>
      <c r="P279" s="160" t="s">
        <v>244</v>
      </c>
      <c r="Q279" s="160"/>
      <c r="R279" s="160"/>
      <c r="S279" s="160" t="s">
        <v>245</v>
      </c>
    </row>
    <row r="280" spans="1:19" hidden="1">
      <c r="A280" s="159">
        <v>278</v>
      </c>
      <c r="B280" s="160" t="s">
        <v>1260</v>
      </c>
      <c r="C280" s="160" t="s">
        <v>234</v>
      </c>
      <c r="D280" s="160" t="s">
        <v>235</v>
      </c>
      <c r="E280" s="160" t="s">
        <v>1261</v>
      </c>
      <c r="F280" s="159">
        <v>183</v>
      </c>
      <c r="G280" s="159">
        <v>41</v>
      </c>
      <c r="H280" s="157"/>
      <c r="I280" s="160" t="s">
        <v>1262</v>
      </c>
      <c r="J280" s="160" t="s">
        <v>238</v>
      </c>
      <c r="K280" s="160" t="s">
        <v>239</v>
      </c>
      <c r="L280" s="160" t="s">
        <v>240</v>
      </c>
      <c r="M280" s="160" t="s">
        <v>1261</v>
      </c>
      <c r="N280" s="160" t="s">
        <v>1263</v>
      </c>
      <c r="O280" s="160" t="s">
        <v>243</v>
      </c>
      <c r="P280" s="160" t="s">
        <v>244</v>
      </c>
      <c r="Q280" s="160"/>
      <c r="R280" s="160"/>
      <c r="S280" s="160" t="s">
        <v>245</v>
      </c>
    </row>
    <row r="281" spans="1:19" hidden="1">
      <c r="A281" s="159">
        <v>279</v>
      </c>
      <c r="B281" s="160" t="s">
        <v>1264</v>
      </c>
      <c r="C281" s="160" t="s">
        <v>234</v>
      </c>
      <c r="D281" s="160" t="s">
        <v>271</v>
      </c>
      <c r="E281" s="160" t="s">
        <v>1265</v>
      </c>
      <c r="F281" s="159">
        <v>5905</v>
      </c>
      <c r="G281" s="159">
        <v>1254</v>
      </c>
      <c r="H281" s="157"/>
      <c r="I281" s="160" t="s">
        <v>1266</v>
      </c>
      <c r="J281" s="160" t="s">
        <v>305</v>
      </c>
      <c r="K281" s="160" t="s">
        <v>306</v>
      </c>
      <c r="L281" s="160" t="s">
        <v>318</v>
      </c>
      <c r="M281" s="160" t="s">
        <v>1267</v>
      </c>
      <c r="N281" s="160" t="s">
        <v>267</v>
      </c>
      <c r="O281" s="160" t="s">
        <v>256</v>
      </c>
      <c r="P281" s="160" t="s">
        <v>269</v>
      </c>
      <c r="Q281" s="160">
        <v>2</v>
      </c>
      <c r="R281" s="160">
        <v>10</v>
      </c>
      <c r="S281" s="160" t="s">
        <v>245</v>
      </c>
    </row>
    <row r="282" spans="1:19" hidden="1">
      <c r="A282" s="159">
        <v>280</v>
      </c>
      <c r="B282" s="160" t="s">
        <v>1268</v>
      </c>
      <c r="C282" s="160" t="s">
        <v>234</v>
      </c>
      <c r="D282" s="160" t="s">
        <v>287</v>
      </c>
      <c r="E282" s="160" t="s">
        <v>288</v>
      </c>
      <c r="F282" s="159">
        <v>603961</v>
      </c>
      <c r="G282" s="159">
        <v>104986</v>
      </c>
      <c r="H282" s="157"/>
      <c r="I282" s="160" t="s">
        <v>1269</v>
      </c>
      <c r="J282" s="160" t="s">
        <v>543</v>
      </c>
      <c r="K282" s="160" t="s">
        <v>419</v>
      </c>
      <c r="L282" s="160" t="s">
        <v>240</v>
      </c>
      <c r="M282" s="160" t="s">
        <v>800</v>
      </c>
      <c r="N282" s="160" t="s">
        <v>448</v>
      </c>
      <c r="O282" s="160" t="s">
        <v>256</v>
      </c>
      <c r="P282" s="160" t="s">
        <v>732</v>
      </c>
      <c r="Q282" s="160">
        <v>10</v>
      </c>
      <c r="R282" s="160">
        <v>10</v>
      </c>
      <c r="S282" s="160" t="s">
        <v>245</v>
      </c>
    </row>
    <row r="283" spans="1:19" hidden="1">
      <c r="A283" s="159">
        <v>281</v>
      </c>
      <c r="B283" s="160" t="s">
        <v>1270</v>
      </c>
      <c r="C283" s="160" t="s">
        <v>234</v>
      </c>
      <c r="D283" s="160" t="s">
        <v>259</v>
      </c>
      <c r="E283" s="160" t="s">
        <v>1271</v>
      </c>
      <c r="F283" s="159">
        <v>179</v>
      </c>
      <c r="G283" s="159">
        <v>36</v>
      </c>
      <c r="H283" s="157"/>
      <c r="I283" s="160" t="s">
        <v>1272</v>
      </c>
      <c r="J283" s="160" t="s">
        <v>238</v>
      </c>
      <c r="K283" s="160" t="s">
        <v>239</v>
      </c>
      <c r="L283" s="160" t="s">
        <v>240</v>
      </c>
      <c r="M283" s="160" t="s">
        <v>695</v>
      </c>
      <c r="N283" s="160" t="s">
        <v>349</v>
      </c>
      <c r="O283" s="160" t="s">
        <v>243</v>
      </c>
      <c r="P283" s="160" t="s">
        <v>244</v>
      </c>
      <c r="Q283" s="160"/>
      <c r="R283" s="160"/>
      <c r="S283" s="160" t="s">
        <v>245</v>
      </c>
    </row>
    <row r="284" spans="1:19" hidden="1">
      <c r="A284" s="159">
        <v>282</v>
      </c>
      <c r="B284" s="160" t="s">
        <v>1273</v>
      </c>
      <c r="C284" s="160" t="s">
        <v>234</v>
      </c>
      <c r="D284" s="160" t="s">
        <v>287</v>
      </c>
      <c r="E284" s="160" t="s">
        <v>288</v>
      </c>
      <c r="F284" s="159">
        <v>603961</v>
      </c>
      <c r="G284" s="159">
        <v>104986</v>
      </c>
      <c r="H284" s="157"/>
      <c r="I284" s="160" t="s">
        <v>1274</v>
      </c>
      <c r="J284" s="160" t="s">
        <v>333</v>
      </c>
      <c r="K284" s="160" t="s">
        <v>56</v>
      </c>
      <c r="L284" s="160" t="s">
        <v>240</v>
      </c>
      <c r="M284" s="160" t="s">
        <v>781</v>
      </c>
      <c r="N284" s="160" t="s">
        <v>852</v>
      </c>
      <c r="O284" s="160" t="s">
        <v>268</v>
      </c>
      <c r="P284" s="160" t="s">
        <v>269</v>
      </c>
      <c r="Q284" s="160">
        <v>8</v>
      </c>
      <c r="R284" s="160">
        <v>8</v>
      </c>
      <c r="S284" s="160" t="s">
        <v>245</v>
      </c>
    </row>
    <row r="285" spans="1:19" hidden="1">
      <c r="A285" s="159">
        <v>283</v>
      </c>
      <c r="B285" s="160" t="s">
        <v>1275</v>
      </c>
      <c r="C285" s="160" t="s">
        <v>234</v>
      </c>
      <c r="D285" s="160" t="s">
        <v>247</v>
      </c>
      <c r="E285" s="160" t="s">
        <v>303</v>
      </c>
      <c r="F285" s="159">
        <v>193341</v>
      </c>
      <c r="G285" s="159">
        <v>32279</v>
      </c>
      <c r="H285" s="157"/>
      <c r="I285" s="160" t="s">
        <v>1276</v>
      </c>
      <c r="J285" s="160" t="s">
        <v>254</v>
      </c>
      <c r="K285" s="160" t="s">
        <v>56</v>
      </c>
      <c r="L285" s="160" t="s">
        <v>240</v>
      </c>
      <c r="M285" s="160" t="s">
        <v>1277</v>
      </c>
      <c r="N285" s="160" t="s">
        <v>242</v>
      </c>
      <c r="O285" s="160" t="s">
        <v>1278</v>
      </c>
      <c r="P285" s="160"/>
      <c r="Q285" s="160"/>
      <c r="R285" s="160"/>
      <c r="S285" s="160" t="s">
        <v>1278</v>
      </c>
    </row>
    <row r="286" spans="1:19" hidden="1">
      <c r="A286" s="159">
        <v>284</v>
      </c>
      <c r="B286" s="160" t="s">
        <v>1279</v>
      </c>
      <c r="C286" s="160" t="s">
        <v>234</v>
      </c>
      <c r="D286" s="160" t="s">
        <v>678</v>
      </c>
      <c r="E286" s="160" t="s">
        <v>1280</v>
      </c>
      <c r="F286" s="159">
        <v>167</v>
      </c>
      <c r="G286" s="159">
        <v>19</v>
      </c>
      <c r="H286" s="157"/>
      <c r="I286" s="160" t="s">
        <v>1281</v>
      </c>
      <c r="J286" s="160" t="s">
        <v>238</v>
      </c>
      <c r="K286" s="160" t="s">
        <v>239</v>
      </c>
      <c r="L286" s="160" t="s">
        <v>240</v>
      </c>
      <c r="M286" s="160" t="s">
        <v>1282</v>
      </c>
      <c r="N286" s="160" t="s">
        <v>301</v>
      </c>
      <c r="O286" s="160" t="s">
        <v>243</v>
      </c>
      <c r="P286" s="160" t="s">
        <v>244</v>
      </c>
      <c r="Q286" s="160"/>
      <c r="R286" s="160"/>
      <c r="S286" s="160" t="s">
        <v>245</v>
      </c>
    </row>
    <row r="287" spans="1:19" hidden="1">
      <c r="A287" s="159">
        <v>285</v>
      </c>
      <c r="B287" s="160" t="s">
        <v>1283</v>
      </c>
      <c r="C287" s="160" t="s">
        <v>234</v>
      </c>
      <c r="D287" s="160" t="s">
        <v>247</v>
      </c>
      <c r="E287" s="160" t="s">
        <v>303</v>
      </c>
      <c r="F287" s="159">
        <v>193341</v>
      </c>
      <c r="G287" s="159">
        <v>32279</v>
      </c>
      <c r="H287" s="157"/>
      <c r="I287" s="160" t="s">
        <v>304</v>
      </c>
      <c r="J287" s="160" t="s">
        <v>379</v>
      </c>
      <c r="K287" s="160" t="s">
        <v>380</v>
      </c>
      <c r="L287" s="160" t="s">
        <v>240</v>
      </c>
      <c r="M287" s="160" t="s">
        <v>1187</v>
      </c>
      <c r="N287" s="160" t="s">
        <v>1284</v>
      </c>
      <c r="O287" s="160" t="s">
        <v>244</v>
      </c>
      <c r="P287" s="160" t="s">
        <v>244</v>
      </c>
      <c r="Q287" s="160"/>
      <c r="R287" s="160"/>
      <c r="S287" s="160" t="s">
        <v>245</v>
      </c>
    </row>
    <row r="288" spans="1:19" hidden="1">
      <c r="A288" s="159">
        <v>286</v>
      </c>
      <c r="B288" s="160" t="s">
        <v>1285</v>
      </c>
      <c r="C288" s="160" t="s">
        <v>234</v>
      </c>
      <c r="D288" s="160" t="s">
        <v>259</v>
      </c>
      <c r="E288" s="160" t="s">
        <v>1286</v>
      </c>
      <c r="F288" s="159">
        <v>169</v>
      </c>
      <c r="G288" s="159">
        <v>13</v>
      </c>
      <c r="H288" s="157"/>
      <c r="I288" s="160" t="s">
        <v>1287</v>
      </c>
      <c r="J288" s="160" t="s">
        <v>238</v>
      </c>
      <c r="K288" s="160" t="s">
        <v>239</v>
      </c>
      <c r="L288" s="160" t="s">
        <v>240</v>
      </c>
      <c r="M288" s="160" t="s">
        <v>262</v>
      </c>
      <c r="N288" s="160" t="s">
        <v>801</v>
      </c>
      <c r="O288" s="160" t="s">
        <v>243</v>
      </c>
      <c r="P288" s="160" t="s">
        <v>244</v>
      </c>
      <c r="Q288" s="160"/>
      <c r="R288" s="160"/>
      <c r="S288" s="160" t="s">
        <v>245</v>
      </c>
    </row>
    <row r="289" spans="1:19" hidden="1">
      <c r="A289" s="159">
        <v>287</v>
      </c>
      <c r="B289" s="160" t="s">
        <v>1288</v>
      </c>
      <c r="C289" s="160" t="s">
        <v>234</v>
      </c>
      <c r="D289" s="160" t="s">
        <v>283</v>
      </c>
      <c r="E289" s="160" t="s">
        <v>1289</v>
      </c>
      <c r="F289" s="159">
        <v>106</v>
      </c>
      <c r="G289" s="159">
        <v>22</v>
      </c>
      <c r="H289" s="157"/>
      <c r="I289" s="160" t="s">
        <v>1290</v>
      </c>
      <c r="J289" s="160" t="s">
        <v>238</v>
      </c>
      <c r="K289" s="160" t="s">
        <v>239</v>
      </c>
      <c r="L289" s="160" t="s">
        <v>240</v>
      </c>
      <c r="M289" s="160" t="s">
        <v>1289</v>
      </c>
      <c r="N289" s="160" t="s">
        <v>244</v>
      </c>
      <c r="O289" s="160" t="s">
        <v>243</v>
      </c>
      <c r="P289" s="160" t="s">
        <v>244</v>
      </c>
      <c r="Q289" s="160"/>
      <c r="R289" s="160"/>
      <c r="S289" s="160" t="s">
        <v>245</v>
      </c>
    </row>
    <row r="290" spans="1:19" hidden="1">
      <c r="A290" s="159">
        <v>288</v>
      </c>
      <c r="B290" s="160" t="s">
        <v>1291</v>
      </c>
      <c r="C290" s="160" t="s">
        <v>234</v>
      </c>
      <c r="D290" s="160" t="s">
        <v>271</v>
      </c>
      <c r="E290" s="160" t="s">
        <v>1292</v>
      </c>
      <c r="F290" s="159">
        <v>47</v>
      </c>
      <c r="G290" s="159">
        <v>4</v>
      </c>
      <c r="H290" s="157"/>
      <c r="I290" s="160" t="s">
        <v>1293</v>
      </c>
      <c r="J290" s="160" t="s">
        <v>238</v>
      </c>
      <c r="K290" s="160" t="s">
        <v>239</v>
      </c>
      <c r="L290" s="160" t="s">
        <v>240</v>
      </c>
      <c r="M290" s="160" t="s">
        <v>1292</v>
      </c>
      <c r="N290" s="160" t="s">
        <v>349</v>
      </c>
      <c r="O290" s="160" t="s">
        <v>243</v>
      </c>
      <c r="P290" s="160" t="s">
        <v>244</v>
      </c>
      <c r="Q290" s="160"/>
      <c r="R290" s="160"/>
      <c r="S290" s="160" t="s">
        <v>245</v>
      </c>
    </row>
    <row r="291" spans="1:19" hidden="1">
      <c r="A291" s="159">
        <v>289</v>
      </c>
      <c r="B291" s="160" t="s">
        <v>1294</v>
      </c>
      <c r="C291" s="160" t="s">
        <v>234</v>
      </c>
      <c r="D291" s="160" t="s">
        <v>603</v>
      </c>
      <c r="E291" s="160" t="s">
        <v>1295</v>
      </c>
      <c r="F291" s="159">
        <v>99</v>
      </c>
      <c r="G291" s="159">
        <v>13</v>
      </c>
      <c r="H291" s="157"/>
      <c r="I291" s="160" t="s">
        <v>1296</v>
      </c>
      <c r="J291" s="160" t="s">
        <v>238</v>
      </c>
      <c r="K291" s="160" t="s">
        <v>239</v>
      </c>
      <c r="L291" s="160" t="s">
        <v>240</v>
      </c>
      <c r="M291" s="160" t="s">
        <v>1295</v>
      </c>
      <c r="N291" s="160" t="s">
        <v>842</v>
      </c>
      <c r="O291" s="160" t="s">
        <v>243</v>
      </c>
      <c r="P291" s="160" t="s">
        <v>244</v>
      </c>
      <c r="Q291" s="160"/>
      <c r="R291" s="160"/>
      <c r="S291" s="160" t="s">
        <v>245</v>
      </c>
    </row>
    <row r="292" spans="1:19" hidden="1">
      <c r="A292" s="159">
        <v>290</v>
      </c>
      <c r="B292" s="160" t="s">
        <v>1297</v>
      </c>
      <c r="C292" s="160" t="s">
        <v>234</v>
      </c>
      <c r="D292" s="160" t="s">
        <v>498</v>
      </c>
      <c r="E292" s="160" t="s">
        <v>1298</v>
      </c>
      <c r="F292" s="159">
        <v>366</v>
      </c>
      <c r="G292" s="159">
        <v>52</v>
      </c>
      <c r="H292" s="157"/>
      <c r="I292" s="160" t="s">
        <v>1299</v>
      </c>
      <c r="J292" s="160" t="s">
        <v>238</v>
      </c>
      <c r="K292" s="160" t="s">
        <v>239</v>
      </c>
      <c r="L292" s="160" t="s">
        <v>240</v>
      </c>
      <c r="M292" s="160" t="s">
        <v>481</v>
      </c>
      <c r="N292" s="160" t="s">
        <v>448</v>
      </c>
      <c r="O292" s="160" t="s">
        <v>243</v>
      </c>
      <c r="P292" s="160" t="s">
        <v>244</v>
      </c>
      <c r="Q292" s="160"/>
      <c r="R292" s="160"/>
      <c r="S292" s="160" t="s">
        <v>245</v>
      </c>
    </row>
    <row r="293" spans="1:19" hidden="1">
      <c r="A293" s="159">
        <v>291</v>
      </c>
      <c r="B293" s="160" t="s">
        <v>1300</v>
      </c>
      <c r="C293" s="160" t="s">
        <v>234</v>
      </c>
      <c r="D293" s="160" t="s">
        <v>287</v>
      </c>
      <c r="E293" s="160" t="s">
        <v>288</v>
      </c>
      <c r="F293" s="159">
        <v>603961</v>
      </c>
      <c r="G293" s="159">
        <v>104986</v>
      </c>
      <c r="H293" s="157"/>
      <c r="I293" s="160" t="s">
        <v>1155</v>
      </c>
      <c r="J293" s="160" t="s">
        <v>773</v>
      </c>
      <c r="K293" s="160" t="s">
        <v>419</v>
      </c>
      <c r="L293" s="160" t="s">
        <v>318</v>
      </c>
      <c r="M293" s="160" t="s">
        <v>381</v>
      </c>
      <c r="N293" s="160" t="s">
        <v>1301</v>
      </c>
      <c r="O293" s="160" t="s">
        <v>243</v>
      </c>
      <c r="P293" s="160" t="s">
        <v>244</v>
      </c>
      <c r="Q293" s="160"/>
      <c r="R293" s="160"/>
      <c r="S293" s="160" t="s">
        <v>245</v>
      </c>
    </row>
    <row r="294" spans="1:19" hidden="1">
      <c r="A294" s="159">
        <v>292</v>
      </c>
      <c r="B294" s="160" t="s">
        <v>1302</v>
      </c>
      <c r="C294" s="160" t="s">
        <v>234</v>
      </c>
      <c r="D294" s="160" t="s">
        <v>247</v>
      </c>
      <c r="E294" s="160" t="s">
        <v>1303</v>
      </c>
      <c r="F294" s="159">
        <v>451</v>
      </c>
      <c r="G294" s="159">
        <v>80</v>
      </c>
      <c r="H294" s="157"/>
      <c r="I294" s="160" t="s">
        <v>1304</v>
      </c>
      <c r="J294" s="160" t="s">
        <v>238</v>
      </c>
      <c r="K294" s="160" t="s">
        <v>239</v>
      </c>
      <c r="L294" s="160" t="s">
        <v>240</v>
      </c>
      <c r="M294" s="160" t="s">
        <v>1303</v>
      </c>
      <c r="N294" s="160" t="s">
        <v>1305</v>
      </c>
      <c r="O294" s="160" t="s">
        <v>243</v>
      </c>
      <c r="P294" s="160" t="s">
        <v>244</v>
      </c>
      <c r="Q294" s="160"/>
      <c r="R294" s="160"/>
      <c r="S294" s="160" t="s">
        <v>245</v>
      </c>
    </row>
    <row r="295" spans="1:19" hidden="1">
      <c r="A295" s="159">
        <v>293</v>
      </c>
      <c r="B295" s="160" t="s">
        <v>1306</v>
      </c>
      <c r="C295" s="160" t="s">
        <v>234</v>
      </c>
      <c r="D295" s="160" t="s">
        <v>678</v>
      </c>
      <c r="E295" s="160" t="s">
        <v>1307</v>
      </c>
      <c r="F295" s="159">
        <v>68</v>
      </c>
      <c r="G295" s="159">
        <v>3</v>
      </c>
      <c r="H295" s="157"/>
      <c r="I295" s="160" t="s">
        <v>1308</v>
      </c>
      <c r="J295" s="160" t="s">
        <v>238</v>
      </c>
      <c r="K295" s="160" t="s">
        <v>239</v>
      </c>
      <c r="L295" s="160" t="s">
        <v>240</v>
      </c>
      <c r="M295" s="160" t="s">
        <v>363</v>
      </c>
      <c r="N295" s="160" t="s">
        <v>281</v>
      </c>
      <c r="O295" s="160" t="s">
        <v>243</v>
      </c>
      <c r="P295" s="160" t="s">
        <v>244</v>
      </c>
      <c r="Q295" s="160"/>
      <c r="R295" s="160"/>
      <c r="S295" s="160" t="s">
        <v>245</v>
      </c>
    </row>
    <row r="296" spans="1:19" hidden="1">
      <c r="A296" s="159">
        <v>294</v>
      </c>
      <c r="B296" s="160" t="s">
        <v>1309</v>
      </c>
      <c r="C296" s="160" t="s">
        <v>234</v>
      </c>
      <c r="D296" s="160" t="s">
        <v>566</v>
      </c>
      <c r="E296" s="160" t="s">
        <v>424</v>
      </c>
      <c r="F296" s="159">
        <v>479</v>
      </c>
      <c r="G296" s="159">
        <v>85</v>
      </c>
      <c r="H296" s="157"/>
      <c r="I296" s="160" t="s">
        <v>425</v>
      </c>
      <c r="J296" s="160" t="s">
        <v>238</v>
      </c>
      <c r="K296" s="160" t="s">
        <v>239</v>
      </c>
      <c r="L296" s="160" t="s">
        <v>240</v>
      </c>
      <c r="M296" s="160" t="s">
        <v>1310</v>
      </c>
      <c r="N296" s="160" t="s">
        <v>1311</v>
      </c>
      <c r="O296" s="160" t="s">
        <v>243</v>
      </c>
      <c r="P296" s="160" t="s">
        <v>244</v>
      </c>
      <c r="Q296" s="160"/>
      <c r="R296" s="160"/>
      <c r="S296" s="160" t="s">
        <v>245</v>
      </c>
    </row>
    <row r="297" spans="1:19" hidden="1">
      <c r="A297" s="159">
        <v>295</v>
      </c>
      <c r="B297" s="160" t="s">
        <v>1312</v>
      </c>
      <c r="C297" s="160" t="s">
        <v>234</v>
      </c>
      <c r="D297" s="160" t="s">
        <v>287</v>
      </c>
      <c r="E297" s="160" t="s">
        <v>288</v>
      </c>
      <c r="F297" s="159">
        <v>603961</v>
      </c>
      <c r="G297" s="159">
        <v>104986</v>
      </c>
      <c r="H297" s="157"/>
      <c r="I297" s="160" t="s">
        <v>1313</v>
      </c>
      <c r="J297" s="160" t="s">
        <v>305</v>
      </c>
      <c r="K297" s="160" t="s">
        <v>306</v>
      </c>
      <c r="L297" s="160" t="s">
        <v>240</v>
      </c>
      <c r="M297" s="160" t="s">
        <v>381</v>
      </c>
      <c r="N297" s="160" t="s">
        <v>1314</v>
      </c>
      <c r="O297" s="160" t="s">
        <v>256</v>
      </c>
      <c r="P297" s="160" t="s">
        <v>997</v>
      </c>
      <c r="Q297" s="160">
        <v>100</v>
      </c>
      <c r="R297" s="160">
        <v>10</v>
      </c>
      <c r="S297" s="160" t="s">
        <v>257</v>
      </c>
    </row>
    <row r="298" spans="1:19" hidden="1">
      <c r="A298" s="159">
        <v>296</v>
      </c>
      <c r="B298" s="160" t="s">
        <v>1315</v>
      </c>
      <c r="C298" s="160" t="s">
        <v>234</v>
      </c>
      <c r="D298" s="160" t="s">
        <v>277</v>
      </c>
      <c r="E298" s="160" t="s">
        <v>1316</v>
      </c>
      <c r="F298" s="159">
        <v>249</v>
      </c>
      <c r="G298" s="159">
        <v>25</v>
      </c>
      <c r="H298" s="157"/>
      <c r="I298" s="160" t="s">
        <v>1317</v>
      </c>
      <c r="J298" s="160" t="s">
        <v>238</v>
      </c>
      <c r="K298" s="160" t="s">
        <v>239</v>
      </c>
      <c r="L298" s="160" t="s">
        <v>240</v>
      </c>
      <c r="M298" s="160" t="s">
        <v>262</v>
      </c>
      <c r="N298" s="160" t="s">
        <v>293</v>
      </c>
      <c r="O298" s="160" t="s">
        <v>243</v>
      </c>
      <c r="P298" s="160" t="s">
        <v>244</v>
      </c>
      <c r="Q298" s="160"/>
      <c r="R298" s="160"/>
      <c r="S298" s="160" t="s">
        <v>245</v>
      </c>
    </row>
    <row r="299" spans="1:19" hidden="1">
      <c r="A299" s="159">
        <v>297</v>
      </c>
      <c r="B299" s="160" t="s">
        <v>1318</v>
      </c>
      <c r="C299" s="160" t="s">
        <v>234</v>
      </c>
      <c r="D299" s="160" t="s">
        <v>287</v>
      </c>
      <c r="E299" s="160" t="s">
        <v>288</v>
      </c>
      <c r="F299" s="159">
        <v>603961</v>
      </c>
      <c r="G299" s="159">
        <v>104986</v>
      </c>
      <c r="H299" s="157"/>
      <c r="I299" s="160" t="s">
        <v>1319</v>
      </c>
      <c r="J299" s="160" t="s">
        <v>1320</v>
      </c>
      <c r="K299" s="160" t="s">
        <v>306</v>
      </c>
      <c r="L299" s="160" t="s">
        <v>240</v>
      </c>
      <c r="M299" s="160" t="s">
        <v>1321</v>
      </c>
      <c r="N299" s="160" t="s">
        <v>382</v>
      </c>
      <c r="O299" s="160" t="s">
        <v>268</v>
      </c>
      <c r="P299" s="160" t="s">
        <v>269</v>
      </c>
      <c r="Q299" s="160"/>
      <c r="R299" s="160">
        <v>1</v>
      </c>
      <c r="S299" s="160" t="s">
        <v>245</v>
      </c>
    </row>
    <row r="300" spans="1:19" hidden="1">
      <c r="A300" s="159">
        <v>298</v>
      </c>
      <c r="B300" s="160" t="s">
        <v>1322</v>
      </c>
      <c r="C300" s="160" t="s">
        <v>234</v>
      </c>
      <c r="D300" s="160" t="s">
        <v>360</v>
      </c>
      <c r="E300" s="160" t="s">
        <v>794</v>
      </c>
      <c r="F300" s="159">
        <v>468</v>
      </c>
      <c r="G300" s="159">
        <v>67</v>
      </c>
      <c r="H300" s="157"/>
      <c r="I300" s="160" t="s">
        <v>1323</v>
      </c>
      <c r="J300" s="160" t="s">
        <v>254</v>
      </c>
      <c r="K300" s="160" t="s">
        <v>56</v>
      </c>
      <c r="L300" s="160" t="s">
        <v>240</v>
      </c>
      <c r="M300" s="160" t="s">
        <v>1070</v>
      </c>
      <c r="N300" s="160" t="s">
        <v>397</v>
      </c>
      <c r="O300" s="160" t="s">
        <v>256</v>
      </c>
      <c r="P300" s="160" t="s">
        <v>244</v>
      </c>
      <c r="Q300" s="160">
        <v>100</v>
      </c>
      <c r="R300" s="160">
        <v>2</v>
      </c>
      <c r="S300" s="160" t="s">
        <v>257</v>
      </c>
    </row>
    <row r="301" spans="1:19" hidden="1">
      <c r="A301" s="159">
        <v>299</v>
      </c>
      <c r="B301" s="160" t="s">
        <v>1324</v>
      </c>
      <c r="C301" s="160" t="s">
        <v>234</v>
      </c>
      <c r="D301" s="160" t="s">
        <v>295</v>
      </c>
      <c r="E301" s="160" t="s">
        <v>1325</v>
      </c>
      <c r="F301" s="159">
        <v>144</v>
      </c>
      <c r="G301" s="159">
        <v>24</v>
      </c>
      <c r="H301" s="157"/>
      <c r="I301" s="160" t="s">
        <v>1326</v>
      </c>
      <c r="J301" s="160" t="s">
        <v>238</v>
      </c>
      <c r="K301" s="160" t="s">
        <v>239</v>
      </c>
      <c r="L301" s="160" t="s">
        <v>240</v>
      </c>
      <c r="M301" s="160" t="s">
        <v>343</v>
      </c>
      <c r="N301" s="160" t="s">
        <v>456</v>
      </c>
      <c r="O301" s="160" t="s">
        <v>243</v>
      </c>
      <c r="P301" s="160" t="s">
        <v>244</v>
      </c>
      <c r="Q301" s="160"/>
      <c r="R301" s="160"/>
      <c r="S301" s="160" t="s">
        <v>245</v>
      </c>
    </row>
    <row r="302" spans="1:19" hidden="1">
      <c r="A302" s="159">
        <v>300</v>
      </c>
      <c r="B302" s="160" t="s">
        <v>1327</v>
      </c>
      <c r="C302" s="160" t="s">
        <v>234</v>
      </c>
      <c r="D302" s="160" t="s">
        <v>287</v>
      </c>
      <c r="E302" s="160" t="s">
        <v>288</v>
      </c>
      <c r="F302" s="159">
        <v>603961</v>
      </c>
      <c r="G302" s="159">
        <v>104986</v>
      </c>
      <c r="H302" s="157"/>
      <c r="I302" s="160" t="s">
        <v>1328</v>
      </c>
      <c r="J302" s="160" t="s">
        <v>505</v>
      </c>
      <c r="K302" s="160" t="s">
        <v>56</v>
      </c>
      <c r="L302" s="160" t="s">
        <v>240</v>
      </c>
      <c r="M302" s="160" t="s">
        <v>1329</v>
      </c>
      <c r="N302" s="160" t="s">
        <v>1330</v>
      </c>
      <c r="O302" s="160" t="s">
        <v>256</v>
      </c>
      <c r="P302" s="160" t="s">
        <v>244</v>
      </c>
      <c r="Q302" s="160">
        <v>100</v>
      </c>
      <c r="R302" s="160">
        <v>2</v>
      </c>
      <c r="S302" s="160" t="s">
        <v>257</v>
      </c>
    </row>
    <row r="303" spans="1:19" hidden="1">
      <c r="A303" s="159">
        <v>301</v>
      </c>
      <c r="B303" s="160" t="s">
        <v>1331</v>
      </c>
      <c r="C303" s="160" t="s">
        <v>234</v>
      </c>
      <c r="D303" s="160" t="s">
        <v>508</v>
      </c>
      <c r="E303" s="160" t="s">
        <v>1332</v>
      </c>
      <c r="F303" s="159">
        <v>247</v>
      </c>
      <c r="G303" s="159">
        <v>55</v>
      </c>
      <c r="H303" s="157"/>
      <c r="I303" s="160" t="s">
        <v>238</v>
      </c>
      <c r="J303" s="160" t="s">
        <v>238</v>
      </c>
      <c r="K303" s="160" t="s">
        <v>239</v>
      </c>
      <c r="L303" s="160" t="s">
        <v>240</v>
      </c>
      <c r="M303" s="160" t="s">
        <v>824</v>
      </c>
      <c r="N303" s="160" t="s">
        <v>281</v>
      </c>
      <c r="O303" s="160" t="s">
        <v>243</v>
      </c>
      <c r="P303" s="160" t="s">
        <v>244</v>
      </c>
      <c r="Q303" s="160"/>
      <c r="R303" s="160"/>
      <c r="S303" s="160" t="s">
        <v>245</v>
      </c>
    </row>
    <row r="304" spans="1:19" hidden="1">
      <c r="A304" s="159">
        <v>302</v>
      </c>
      <c r="B304" s="160" t="s">
        <v>1333</v>
      </c>
      <c r="C304" s="160" t="s">
        <v>234</v>
      </c>
      <c r="D304" s="160" t="s">
        <v>271</v>
      </c>
      <c r="E304" s="160" t="s">
        <v>1334</v>
      </c>
      <c r="F304" s="159">
        <v>132</v>
      </c>
      <c r="G304" s="159">
        <v>32</v>
      </c>
      <c r="H304" s="157"/>
      <c r="I304" s="160" t="s">
        <v>1335</v>
      </c>
      <c r="J304" s="160" t="s">
        <v>238</v>
      </c>
      <c r="K304" s="160" t="s">
        <v>239</v>
      </c>
      <c r="L304" s="160" t="s">
        <v>240</v>
      </c>
      <c r="M304" s="160" t="s">
        <v>1336</v>
      </c>
      <c r="N304" s="160" t="s">
        <v>561</v>
      </c>
      <c r="O304" s="160" t="s">
        <v>243</v>
      </c>
      <c r="P304" s="160" t="s">
        <v>244</v>
      </c>
      <c r="Q304" s="160"/>
      <c r="R304" s="160"/>
      <c r="S304" s="160" t="s">
        <v>245</v>
      </c>
    </row>
    <row r="305" spans="1:19" hidden="1">
      <c r="A305" s="159">
        <v>303</v>
      </c>
      <c r="B305" s="160" t="s">
        <v>1337</v>
      </c>
      <c r="C305" s="160" t="s">
        <v>234</v>
      </c>
      <c r="D305" s="160" t="s">
        <v>287</v>
      </c>
      <c r="E305" s="160" t="s">
        <v>288</v>
      </c>
      <c r="F305" s="159">
        <v>603961</v>
      </c>
      <c r="G305" s="159">
        <v>104986</v>
      </c>
      <c r="H305" s="157"/>
      <c r="I305" s="160" t="s">
        <v>378</v>
      </c>
      <c r="J305" s="160" t="s">
        <v>379</v>
      </c>
      <c r="K305" s="160" t="s">
        <v>380</v>
      </c>
      <c r="L305" s="160" t="s">
        <v>240</v>
      </c>
      <c r="M305" s="160" t="s">
        <v>1338</v>
      </c>
      <c r="N305" s="160" t="s">
        <v>1339</v>
      </c>
      <c r="O305" s="160" t="s">
        <v>243</v>
      </c>
      <c r="P305" s="160" t="s">
        <v>244</v>
      </c>
      <c r="Q305" s="160"/>
      <c r="R305" s="160"/>
      <c r="S305" s="160" t="s">
        <v>245</v>
      </c>
    </row>
    <row r="306" spans="1:19" hidden="1">
      <c r="A306" s="159">
        <v>304</v>
      </c>
      <c r="B306" s="160" t="s">
        <v>1340</v>
      </c>
      <c r="C306" s="160" t="s">
        <v>234</v>
      </c>
      <c r="D306" s="160" t="s">
        <v>287</v>
      </c>
      <c r="E306" s="160" t="s">
        <v>288</v>
      </c>
      <c r="F306" s="159">
        <v>603961</v>
      </c>
      <c r="G306" s="159">
        <v>104986</v>
      </c>
      <c r="H306" s="157"/>
      <c r="I306" s="160" t="s">
        <v>1341</v>
      </c>
      <c r="J306" s="160" t="s">
        <v>305</v>
      </c>
      <c r="K306" s="160" t="s">
        <v>306</v>
      </c>
      <c r="L306" s="160" t="s">
        <v>318</v>
      </c>
      <c r="M306" s="160" t="s">
        <v>540</v>
      </c>
      <c r="N306" s="160" t="s">
        <v>242</v>
      </c>
      <c r="O306" s="160" t="s">
        <v>256</v>
      </c>
      <c r="P306" s="160" t="s">
        <v>1342</v>
      </c>
      <c r="Q306" s="160">
        <v>40</v>
      </c>
      <c r="R306" s="160">
        <v>40</v>
      </c>
      <c r="S306" s="160" t="s">
        <v>245</v>
      </c>
    </row>
    <row r="307" spans="1:19" hidden="1">
      <c r="A307" s="159">
        <v>305</v>
      </c>
      <c r="B307" s="160" t="s">
        <v>1343</v>
      </c>
      <c r="C307" s="160" t="s">
        <v>234</v>
      </c>
      <c r="D307" s="160" t="s">
        <v>678</v>
      </c>
      <c r="E307" s="160" t="s">
        <v>1344</v>
      </c>
      <c r="F307" s="159">
        <v>46</v>
      </c>
      <c r="G307" s="159">
        <v>2</v>
      </c>
      <c r="H307" s="157"/>
      <c r="I307" s="160" t="s">
        <v>1345</v>
      </c>
      <c r="J307" s="160" t="s">
        <v>238</v>
      </c>
      <c r="K307" s="160" t="s">
        <v>239</v>
      </c>
      <c r="L307" s="160" t="s">
        <v>240</v>
      </c>
      <c r="M307" s="160" t="s">
        <v>280</v>
      </c>
      <c r="N307" s="160" t="s">
        <v>281</v>
      </c>
      <c r="O307" s="160" t="s">
        <v>243</v>
      </c>
      <c r="P307" s="160" t="s">
        <v>244</v>
      </c>
      <c r="Q307" s="160"/>
      <c r="R307" s="160"/>
      <c r="S307" s="160" t="s">
        <v>245</v>
      </c>
    </row>
    <row r="308" spans="1:19" hidden="1">
      <c r="A308" s="159">
        <v>306</v>
      </c>
      <c r="B308" s="160" t="s">
        <v>1346</v>
      </c>
      <c r="C308" s="160" t="s">
        <v>234</v>
      </c>
      <c r="D308" s="160" t="s">
        <v>271</v>
      </c>
      <c r="E308" s="160" t="s">
        <v>1347</v>
      </c>
      <c r="F308" s="159">
        <v>99</v>
      </c>
      <c r="G308" s="159">
        <v>8</v>
      </c>
      <c r="H308" s="157"/>
      <c r="I308" s="160" t="s">
        <v>1348</v>
      </c>
      <c r="J308" s="160" t="s">
        <v>238</v>
      </c>
      <c r="K308" s="160" t="s">
        <v>239</v>
      </c>
      <c r="L308" s="160" t="s">
        <v>240</v>
      </c>
      <c r="M308" s="160" t="s">
        <v>1347</v>
      </c>
      <c r="N308" s="160" t="s">
        <v>293</v>
      </c>
      <c r="O308" s="160" t="s">
        <v>243</v>
      </c>
      <c r="P308" s="160" t="s">
        <v>244</v>
      </c>
      <c r="Q308" s="160"/>
      <c r="R308" s="160"/>
      <c r="S308" s="160" t="s">
        <v>245</v>
      </c>
    </row>
    <row r="309" spans="1:19" hidden="1">
      <c r="A309" s="159">
        <v>307</v>
      </c>
      <c r="B309" s="160" t="s">
        <v>1349</v>
      </c>
      <c r="C309" s="160" t="s">
        <v>234</v>
      </c>
      <c r="D309" s="160" t="s">
        <v>642</v>
      </c>
      <c r="E309" s="160" t="s">
        <v>1350</v>
      </c>
      <c r="F309" s="159">
        <v>185</v>
      </c>
      <c r="G309" s="159">
        <v>32</v>
      </c>
      <c r="H309" s="157"/>
      <c r="I309" s="160" t="s">
        <v>1351</v>
      </c>
      <c r="J309" s="160" t="s">
        <v>238</v>
      </c>
      <c r="K309" s="160" t="s">
        <v>239</v>
      </c>
      <c r="L309" s="160" t="s">
        <v>240</v>
      </c>
      <c r="M309" s="160" t="s">
        <v>1352</v>
      </c>
      <c r="N309" s="160" t="s">
        <v>281</v>
      </c>
      <c r="O309" s="160" t="s">
        <v>243</v>
      </c>
      <c r="P309" s="160" t="s">
        <v>244</v>
      </c>
      <c r="Q309" s="160"/>
      <c r="R309" s="160"/>
      <c r="S309" s="160" t="s">
        <v>245</v>
      </c>
    </row>
    <row r="310" spans="1:19" hidden="1">
      <c r="A310" s="159">
        <v>308</v>
      </c>
      <c r="B310" s="160" t="s">
        <v>1353</v>
      </c>
      <c r="C310" s="160" t="s">
        <v>234</v>
      </c>
      <c r="D310" s="160" t="s">
        <v>247</v>
      </c>
      <c r="E310" s="160" t="s">
        <v>303</v>
      </c>
      <c r="F310" s="159">
        <v>193341</v>
      </c>
      <c r="G310" s="159">
        <v>32279</v>
      </c>
      <c r="H310" s="157"/>
      <c r="I310" s="160" t="s">
        <v>1354</v>
      </c>
      <c r="J310" s="160" t="s">
        <v>1320</v>
      </c>
      <c r="K310" s="160" t="s">
        <v>306</v>
      </c>
      <c r="L310" s="160" t="s">
        <v>240</v>
      </c>
      <c r="M310" s="160" t="s">
        <v>1355</v>
      </c>
      <c r="N310" s="160" t="s">
        <v>561</v>
      </c>
      <c r="O310" s="160" t="s">
        <v>256</v>
      </c>
      <c r="P310" s="160" t="s">
        <v>244</v>
      </c>
      <c r="Q310" s="160"/>
      <c r="R310" s="160"/>
      <c r="S310" s="160" t="s">
        <v>257</v>
      </c>
    </row>
    <row r="311" spans="1:19" hidden="1">
      <c r="A311" s="159">
        <v>309</v>
      </c>
      <c r="B311" s="160" t="s">
        <v>1356</v>
      </c>
      <c r="C311" s="160" t="s">
        <v>234</v>
      </c>
      <c r="D311" s="160" t="s">
        <v>235</v>
      </c>
      <c r="E311" s="160" t="s">
        <v>1357</v>
      </c>
      <c r="F311" s="159">
        <v>1745</v>
      </c>
      <c r="G311" s="159">
        <v>219</v>
      </c>
      <c r="H311" s="157"/>
      <c r="I311" s="160" t="s">
        <v>1358</v>
      </c>
      <c r="J311" s="160" t="s">
        <v>254</v>
      </c>
      <c r="K311" s="160" t="s">
        <v>56</v>
      </c>
      <c r="L311" s="160" t="s">
        <v>240</v>
      </c>
      <c r="M311" s="160" t="s">
        <v>262</v>
      </c>
      <c r="N311" s="160" t="s">
        <v>281</v>
      </c>
      <c r="O311" s="160" t="s">
        <v>243</v>
      </c>
      <c r="P311" s="160" t="s">
        <v>244</v>
      </c>
      <c r="Q311" s="160"/>
      <c r="R311" s="160"/>
      <c r="S311" s="160" t="s">
        <v>257</v>
      </c>
    </row>
    <row r="312" spans="1:19" hidden="1">
      <c r="A312" s="159">
        <v>310</v>
      </c>
      <c r="B312" s="160" t="s">
        <v>1359</v>
      </c>
      <c r="C312" s="160" t="s">
        <v>234</v>
      </c>
      <c r="D312" s="160" t="s">
        <v>287</v>
      </c>
      <c r="E312" s="160" t="s">
        <v>288</v>
      </c>
      <c r="F312" s="159">
        <v>603961</v>
      </c>
      <c r="G312" s="159">
        <v>104986</v>
      </c>
      <c r="H312" s="157"/>
      <c r="I312" s="160" t="s">
        <v>1360</v>
      </c>
      <c r="J312" s="160" t="s">
        <v>333</v>
      </c>
      <c r="K312" s="160" t="s">
        <v>56</v>
      </c>
      <c r="L312" s="160" t="s">
        <v>240</v>
      </c>
      <c r="M312" s="160" t="s">
        <v>1361</v>
      </c>
      <c r="N312" s="160" t="s">
        <v>532</v>
      </c>
      <c r="O312" s="160" t="s">
        <v>256</v>
      </c>
      <c r="P312" s="160" t="s">
        <v>732</v>
      </c>
      <c r="Q312" s="160">
        <v>4</v>
      </c>
      <c r="R312" s="160">
        <v>4</v>
      </c>
      <c r="S312" s="160" t="s">
        <v>245</v>
      </c>
    </row>
    <row r="313" spans="1:19" hidden="1">
      <c r="A313" s="159">
        <v>311</v>
      </c>
      <c r="B313" s="160" t="s">
        <v>1362</v>
      </c>
      <c r="C313" s="160" t="s">
        <v>234</v>
      </c>
      <c r="D313" s="160" t="s">
        <v>360</v>
      </c>
      <c r="E313" s="160" t="s">
        <v>1363</v>
      </c>
      <c r="F313" s="159">
        <v>314</v>
      </c>
      <c r="G313" s="159">
        <v>50</v>
      </c>
      <c r="H313" s="157"/>
      <c r="I313" s="160" t="s">
        <v>1364</v>
      </c>
      <c r="J313" s="160" t="s">
        <v>305</v>
      </c>
      <c r="K313" s="160" t="s">
        <v>306</v>
      </c>
      <c r="L313" s="160" t="s">
        <v>240</v>
      </c>
      <c r="M313" s="160" t="s">
        <v>1115</v>
      </c>
      <c r="N313" s="160" t="s">
        <v>448</v>
      </c>
      <c r="O313" s="160" t="s">
        <v>243</v>
      </c>
      <c r="P313" s="160" t="s">
        <v>244</v>
      </c>
      <c r="Q313" s="160"/>
      <c r="R313" s="160"/>
      <c r="S313" s="160" t="s">
        <v>245</v>
      </c>
    </row>
    <row r="314" spans="1:19" hidden="1">
      <c r="A314" s="159">
        <v>312</v>
      </c>
      <c r="B314" s="160" t="s">
        <v>1365</v>
      </c>
      <c r="C314" s="160" t="s">
        <v>234</v>
      </c>
      <c r="D314" s="160" t="s">
        <v>287</v>
      </c>
      <c r="E314" s="160" t="s">
        <v>288</v>
      </c>
      <c r="F314" s="159">
        <v>603961</v>
      </c>
      <c r="G314" s="159">
        <v>104986</v>
      </c>
      <c r="H314" s="157"/>
      <c r="I314" s="160" t="s">
        <v>1366</v>
      </c>
      <c r="J314" s="160" t="s">
        <v>370</v>
      </c>
      <c r="K314" s="160" t="s">
        <v>56</v>
      </c>
      <c r="L314" s="160" t="s">
        <v>240</v>
      </c>
      <c r="M314" s="160" t="s">
        <v>485</v>
      </c>
      <c r="N314" s="160" t="s">
        <v>486</v>
      </c>
      <c r="O314" s="160" t="s">
        <v>256</v>
      </c>
      <c r="P314" s="160" t="s">
        <v>487</v>
      </c>
      <c r="Q314" s="160">
        <v>100</v>
      </c>
      <c r="R314" s="160">
        <v>10</v>
      </c>
      <c r="S314" s="160" t="s">
        <v>245</v>
      </c>
    </row>
    <row r="315" spans="1:19" hidden="1">
      <c r="A315" s="159">
        <v>313</v>
      </c>
      <c r="B315" s="160" t="s">
        <v>1367</v>
      </c>
      <c r="C315" s="160" t="s">
        <v>234</v>
      </c>
      <c r="D315" s="160" t="s">
        <v>508</v>
      </c>
      <c r="E315" s="160" t="s">
        <v>1368</v>
      </c>
      <c r="F315" s="159">
        <v>91</v>
      </c>
      <c r="G315" s="159">
        <v>16</v>
      </c>
      <c r="H315" s="157"/>
      <c r="I315" s="160" t="s">
        <v>238</v>
      </c>
      <c r="J315" s="160" t="s">
        <v>238</v>
      </c>
      <c r="K315" s="160" t="s">
        <v>239</v>
      </c>
      <c r="L315" s="160" t="s">
        <v>240</v>
      </c>
      <c r="M315" s="160" t="s">
        <v>1369</v>
      </c>
      <c r="N315" s="160" t="s">
        <v>267</v>
      </c>
      <c r="O315" s="160" t="s">
        <v>243</v>
      </c>
      <c r="P315" s="160" t="s">
        <v>244</v>
      </c>
      <c r="Q315" s="160"/>
      <c r="R315" s="160"/>
      <c r="S315" s="160" t="s">
        <v>245</v>
      </c>
    </row>
    <row r="316" spans="1:19" hidden="1">
      <c r="A316" s="159">
        <v>314</v>
      </c>
      <c r="B316" s="160" t="s">
        <v>1370</v>
      </c>
      <c r="C316" s="160" t="s">
        <v>234</v>
      </c>
      <c r="D316" s="160" t="s">
        <v>287</v>
      </c>
      <c r="E316" s="160" t="s">
        <v>288</v>
      </c>
      <c r="F316" s="159">
        <v>603961</v>
      </c>
      <c r="G316" s="159">
        <v>104986</v>
      </c>
      <c r="H316" s="157"/>
      <c r="I316" s="160" t="s">
        <v>1371</v>
      </c>
      <c r="J316" s="160" t="s">
        <v>305</v>
      </c>
      <c r="K316" s="160" t="s">
        <v>306</v>
      </c>
      <c r="L316" s="160" t="s">
        <v>240</v>
      </c>
      <c r="M316" s="160" t="s">
        <v>489</v>
      </c>
      <c r="N316" s="160" t="s">
        <v>1339</v>
      </c>
      <c r="O316" s="160" t="s">
        <v>243</v>
      </c>
      <c r="P316" s="160" t="s">
        <v>244</v>
      </c>
      <c r="Q316" s="160"/>
      <c r="R316" s="160"/>
      <c r="S316" s="160" t="s">
        <v>245</v>
      </c>
    </row>
    <row r="317" spans="1:19" hidden="1">
      <c r="A317" s="159">
        <v>315</v>
      </c>
      <c r="B317" s="160" t="s">
        <v>1372</v>
      </c>
      <c r="C317" s="160" t="s">
        <v>234</v>
      </c>
      <c r="D317" s="160" t="s">
        <v>508</v>
      </c>
      <c r="E317" s="160" t="s">
        <v>1373</v>
      </c>
      <c r="F317" s="159">
        <v>47</v>
      </c>
      <c r="G317" s="159">
        <v>3</v>
      </c>
      <c r="H317" s="157"/>
      <c r="I317" s="160" t="s">
        <v>238</v>
      </c>
      <c r="J317" s="160" t="s">
        <v>238</v>
      </c>
      <c r="K317" s="160" t="s">
        <v>239</v>
      </c>
      <c r="L317" s="160" t="s">
        <v>240</v>
      </c>
      <c r="M317" s="160" t="s">
        <v>1374</v>
      </c>
      <c r="N317" s="160" t="s">
        <v>313</v>
      </c>
      <c r="O317" s="160" t="s">
        <v>243</v>
      </c>
      <c r="P317" s="160" t="s">
        <v>244</v>
      </c>
      <c r="Q317" s="160"/>
      <c r="R317" s="160"/>
      <c r="S317" s="160" t="s">
        <v>245</v>
      </c>
    </row>
    <row r="318" spans="1:19" hidden="1">
      <c r="A318" s="159">
        <v>316</v>
      </c>
      <c r="B318" s="160" t="s">
        <v>1375</v>
      </c>
      <c r="C318" s="160" t="s">
        <v>234</v>
      </c>
      <c r="D318" s="160" t="s">
        <v>360</v>
      </c>
      <c r="E318" s="160" t="s">
        <v>1376</v>
      </c>
      <c r="F318" s="159">
        <v>90</v>
      </c>
      <c r="G318" s="159">
        <v>14</v>
      </c>
      <c r="H318" s="157"/>
      <c r="I318" s="160" t="s">
        <v>1377</v>
      </c>
      <c r="J318" s="160" t="s">
        <v>238</v>
      </c>
      <c r="K318" s="160" t="s">
        <v>239</v>
      </c>
      <c r="L318" s="160" t="s">
        <v>240</v>
      </c>
      <c r="M318" s="160" t="s">
        <v>1376</v>
      </c>
      <c r="N318" s="160" t="s">
        <v>845</v>
      </c>
      <c r="O318" s="160" t="s">
        <v>243</v>
      </c>
      <c r="P318" s="160" t="s">
        <v>244</v>
      </c>
      <c r="Q318" s="160"/>
      <c r="R318" s="160"/>
      <c r="S318" s="160" t="s">
        <v>245</v>
      </c>
    </row>
    <row r="319" spans="1:19" hidden="1">
      <c r="A319" s="159">
        <v>317</v>
      </c>
      <c r="B319" s="160" t="s">
        <v>1378</v>
      </c>
      <c r="C319" s="160" t="s">
        <v>234</v>
      </c>
      <c r="D319" s="160" t="s">
        <v>271</v>
      </c>
      <c r="E319" s="160" t="s">
        <v>1379</v>
      </c>
      <c r="F319" s="159">
        <v>47</v>
      </c>
      <c r="G319" s="159">
        <v>7</v>
      </c>
      <c r="H319" s="157"/>
      <c r="I319" s="160" t="s">
        <v>1380</v>
      </c>
      <c r="J319" s="160" t="s">
        <v>238</v>
      </c>
      <c r="K319" s="160" t="s">
        <v>239</v>
      </c>
      <c r="L319" s="160" t="s">
        <v>240</v>
      </c>
      <c r="M319" s="160" t="s">
        <v>1379</v>
      </c>
      <c r="N319" s="160" t="s">
        <v>267</v>
      </c>
      <c r="O319" s="160" t="s">
        <v>243</v>
      </c>
      <c r="P319" s="160" t="s">
        <v>244</v>
      </c>
      <c r="Q319" s="160"/>
      <c r="R319" s="160"/>
      <c r="S319" s="160" t="s">
        <v>245</v>
      </c>
    </row>
    <row r="320" spans="1:19" hidden="1">
      <c r="A320" s="159">
        <v>318</v>
      </c>
      <c r="B320" s="160" t="s">
        <v>1381</v>
      </c>
      <c r="C320" s="160" t="s">
        <v>234</v>
      </c>
      <c r="D320" s="160" t="s">
        <v>323</v>
      </c>
      <c r="E320" s="160" t="s">
        <v>1382</v>
      </c>
      <c r="F320" s="159">
        <v>7011</v>
      </c>
      <c r="G320" s="159">
        <v>1306</v>
      </c>
      <c r="H320" s="157"/>
      <c r="I320" s="160" t="s">
        <v>1383</v>
      </c>
      <c r="J320" s="160" t="s">
        <v>305</v>
      </c>
      <c r="K320" s="160" t="s">
        <v>306</v>
      </c>
      <c r="L320" s="160" t="s">
        <v>240</v>
      </c>
      <c r="M320" s="160" t="s">
        <v>800</v>
      </c>
      <c r="N320" s="160" t="s">
        <v>523</v>
      </c>
      <c r="O320" s="160" t="s">
        <v>256</v>
      </c>
      <c r="P320" s="160" t="s">
        <v>650</v>
      </c>
      <c r="Q320" s="160">
        <v>10</v>
      </c>
      <c r="R320" s="160">
        <v>10</v>
      </c>
      <c r="S320" s="160" t="s">
        <v>245</v>
      </c>
    </row>
    <row r="321" spans="1:19" hidden="1">
      <c r="A321" s="159">
        <v>319</v>
      </c>
      <c r="B321" s="160" t="s">
        <v>1384</v>
      </c>
      <c r="C321" s="160" t="s">
        <v>234</v>
      </c>
      <c r="D321" s="160" t="s">
        <v>678</v>
      </c>
      <c r="E321" s="160" t="s">
        <v>1385</v>
      </c>
      <c r="F321" s="159">
        <v>114</v>
      </c>
      <c r="G321" s="159">
        <v>24</v>
      </c>
      <c r="H321" s="157"/>
      <c r="I321" s="160" t="s">
        <v>1386</v>
      </c>
      <c r="J321" s="160" t="s">
        <v>238</v>
      </c>
      <c r="K321" s="160" t="s">
        <v>239</v>
      </c>
      <c r="L321" s="160" t="s">
        <v>240</v>
      </c>
      <c r="M321" s="160" t="s">
        <v>262</v>
      </c>
      <c r="N321" s="160" t="s">
        <v>523</v>
      </c>
      <c r="O321" s="160" t="s">
        <v>243</v>
      </c>
      <c r="P321" s="160" t="s">
        <v>244</v>
      </c>
      <c r="Q321" s="160"/>
      <c r="R321" s="160"/>
      <c r="S321" s="160" t="s">
        <v>245</v>
      </c>
    </row>
    <row r="322" spans="1:19" hidden="1">
      <c r="A322" s="159">
        <v>320</v>
      </c>
      <c r="B322" s="160" t="s">
        <v>1387</v>
      </c>
      <c r="C322" s="160" t="s">
        <v>234</v>
      </c>
      <c r="D322" s="160" t="s">
        <v>642</v>
      </c>
      <c r="E322" s="160" t="s">
        <v>1388</v>
      </c>
      <c r="F322" s="159">
        <v>1029</v>
      </c>
      <c r="G322" s="159">
        <v>112</v>
      </c>
      <c r="H322" s="157"/>
      <c r="I322" s="160" t="s">
        <v>1389</v>
      </c>
      <c r="J322" s="160" t="s">
        <v>254</v>
      </c>
      <c r="K322" s="160" t="s">
        <v>56</v>
      </c>
      <c r="L322" s="160" t="s">
        <v>240</v>
      </c>
      <c r="M322" s="160" t="s">
        <v>447</v>
      </c>
      <c r="N322" s="160" t="s">
        <v>340</v>
      </c>
      <c r="O322" s="160" t="s">
        <v>243</v>
      </c>
      <c r="P322" s="160" t="s">
        <v>244</v>
      </c>
      <c r="Q322" s="160"/>
      <c r="R322" s="160"/>
      <c r="S322" s="160" t="s">
        <v>245</v>
      </c>
    </row>
    <row r="323" spans="1:19" hidden="1">
      <c r="A323" s="159">
        <v>321</v>
      </c>
      <c r="B323" s="160" t="s">
        <v>1390</v>
      </c>
      <c r="C323" s="160" t="s">
        <v>234</v>
      </c>
      <c r="D323" s="160" t="s">
        <v>1391</v>
      </c>
      <c r="E323" s="160" t="s">
        <v>1392</v>
      </c>
      <c r="F323" s="159">
        <v>40283</v>
      </c>
      <c r="G323" s="159">
        <v>6884</v>
      </c>
      <c r="H323" s="157"/>
      <c r="I323" s="160" t="s">
        <v>1393</v>
      </c>
      <c r="J323" s="160" t="s">
        <v>305</v>
      </c>
      <c r="K323" s="160" t="s">
        <v>306</v>
      </c>
      <c r="L323" s="160" t="s">
        <v>240</v>
      </c>
      <c r="M323" s="160" t="s">
        <v>447</v>
      </c>
      <c r="N323" s="160" t="s">
        <v>448</v>
      </c>
      <c r="O323" s="160" t="s">
        <v>256</v>
      </c>
      <c r="P323" s="160" t="s">
        <v>1394</v>
      </c>
      <c r="Q323" s="160">
        <v>100</v>
      </c>
      <c r="R323" s="160">
        <v>20</v>
      </c>
      <c r="S323" s="160" t="s">
        <v>245</v>
      </c>
    </row>
    <row r="324" spans="1:19" hidden="1">
      <c r="A324" s="159">
        <v>322</v>
      </c>
      <c r="B324" s="160" t="s">
        <v>1395</v>
      </c>
      <c r="C324" s="160" t="s">
        <v>234</v>
      </c>
      <c r="D324" s="160" t="s">
        <v>323</v>
      </c>
      <c r="E324" s="160" t="s">
        <v>1396</v>
      </c>
      <c r="F324" s="159">
        <v>388</v>
      </c>
      <c r="G324" s="159">
        <v>81</v>
      </c>
      <c r="H324" s="157"/>
      <c r="I324" s="160" t="s">
        <v>1397</v>
      </c>
      <c r="J324" s="160" t="s">
        <v>238</v>
      </c>
      <c r="K324" s="160" t="s">
        <v>239</v>
      </c>
      <c r="L324" s="160" t="s">
        <v>240</v>
      </c>
      <c r="M324" s="160" t="s">
        <v>1396</v>
      </c>
      <c r="N324" s="160" t="s">
        <v>740</v>
      </c>
      <c r="O324" s="160" t="s">
        <v>243</v>
      </c>
      <c r="P324" s="160" t="s">
        <v>244</v>
      </c>
      <c r="Q324" s="160"/>
      <c r="R324" s="160"/>
      <c r="S324" s="160" t="s">
        <v>245</v>
      </c>
    </row>
    <row r="325" spans="1:19" hidden="1">
      <c r="A325" s="159">
        <v>323</v>
      </c>
      <c r="B325" s="160" t="s">
        <v>1398</v>
      </c>
      <c r="C325" s="160" t="s">
        <v>234</v>
      </c>
      <c r="D325" s="160" t="s">
        <v>247</v>
      </c>
      <c r="E325" s="160" t="s">
        <v>1399</v>
      </c>
      <c r="F325" s="159">
        <v>192</v>
      </c>
      <c r="G325" s="159">
        <v>26</v>
      </c>
      <c r="H325" s="157"/>
      <c r="I325" s="160" t="s">
        <v>1400</v>
      </c>
      <c r="J325" s="160" t="s">
        <v>238</v>
      </c>
      <c r="K325" s="160" t="s">
        <v>239</v>
      </c>
      <c r="L325" s="160" t="s">
        <v>240</v>
      </c>
      <c r="M325" s="160" t="s">
        <v>1401</v>
      </c>
      <c r="N325" s="160" t="s">
        <v>486</v>
      </c>
      <c r="O325" s="160" t="s">
        <v>243</v>
      </c>
      <c r="P325" s="160" t="s">
        <v>244</v>
      </c>
      <c r="Q325" s="160"/>
      <c r="R325" s="160"/>
      <c r="S325" s="160" t="s">
        <v>245</v>
      </c>
    </row>
    <row r="326" spans="1:19" hidden="1">
      <c r="A326" s="159">
        <v>324</v>
      </c>
      <c r="B326" s="160" t="s">
        <v>1402</v>
      </c>
      <c r="C326" s="160" t="s">
        <v>234</v>
      </c>
      <c r="D326" s="160" t="s">
        <v>235</v>
      </c>
      <c r="E326" s="160" t="s">
        <v>1403</v>
      </c>
      <c r="F326" s="159">
        <v>81</v>
      </c>
      <c r="G326" s="159">
        <v>13</v>
      </c>
      <c r="H326" s="157"/>
      <c r="I326" s="160" t="s">
        <v>1404</v>
      </c>
      <c r="J326" s="160" t="s">
        <v>238</v>
      </c>
      <c r="K326" s="160" t="s">
        <v>239</v>
      </c>
      <c r="L326" s="160" t="s">
        <v>240</v>
      </c>
      <c r="M326" s="160" t="s">
        <v>262</v>
      </c>
      <c r="N326" s="160" t="s">
        <v>1405</v>
      </c>
      <c r="O326" s="160" t="s">
        <v>243</v>
      </c>
      <c r="P326" s="160" t="s">
        <v>244</v>
      </c>
      <c r="Q326" s="160"/>
      <c r="R326" s="160"/>
      <c r="S326" s="160" t="s">
        <v>245</v>
      </c>
    </row>
    <row r="327" spans="1:19" hidden="1">
      <c r="A327" s="159">
        <v>325</v>
      </c>
      <c r="B327" s="160" t="s">
        <v>1406</v>
      </c>
      <c r="C327" s="160" t="s">
        <v>234</v>
      </c>
      <c r="D327" s="160" t="s">
        <v>287</v>
      </c>
      <c r="E327" s="160" t="s">
        <v>288</v>
      </c>
      <c r="F327" s="159">
        <v>603961</v>
      </c>
      <c r="G327" s="159">
        <v>104986</v>
      </c>
      <c r="H327" s="157"/>
      <c r="I327" s="160" t="s">
        <v>1407</v>
      </c>
      <c r="J327" s="160" t="s">
        <v>370</v>
      </c>
      <c r="K327" s="160" t="s">
        <v>56</v>
      </c>
      <c r="L327" s="160" t="s">
        <v>240</v>
      </c>
      <c r="M327" s="160" t="s">
        <v>381</v>
      </c>
      <c r="N327" s="160" t="s">
        <v>994</v>
      </c>
      <c r="O327" s="160" t="s">
        <v>256</v>
      </c>
      <c r="P327" s="160" t="s">
        <v>997</v>
      </c>
      <c r="Q327" s="160">
        <v>1000</v>
      </c>
      <c r="R327" s="160">
        <v>20</v>
      </c>
      <c r="S327" s="160" t="s">
        <v>245</v>
      </c>
    </row>
    <row r="328" spans="1:19" hidden="1">
      <c r="A328" s="159">
        <v>326</v>
      </c>
      <c r="B328" s="160" t="s">
        <v>1408</v>
      </c>
      <c r="C328" s="160" t="s">
        <v>234</v>
      </c>
      <c r="D328" s="160" t="s">
        <v>566</v>
      </c>
      <c r="E328" s="160" t="s">
        <v>1177</v>
      </c>
      <c r="F328" s="159">
        <v>21</v>
      </c>
      <c r="G328" s="159">
        <v>0</v>
      </c>
      <c r="H328" s="157"/>
      <c r="I328" s="160" t="s">
        <v>1409</v>
      </c>
      <c r="J328" s="160" t="s">
        <v>254</v>
      </c>
      <c r="K328" s="160" t="s">
        <v>56</v>
      </c>
      <c r="L328" s="160" t="s">
        <v>240</v>
      </c>
      <c r="M328" s="160" t="s">
        <v>390</v>
      </c>
      <c r="N328" s="160" t="s">
        <v>971</v>
      </c>
      <c r="O328" s="160" t="s">
        <v>256</v>
      </c>
      <c r="P328" s="160" t="s">
        <v>1022</v>
      </c>
      <c r="Q328" s="160">
        <v>1</v>
      </c>
      <c r="R328" s="160">
        <v>1</v>
      </c>
      <c r="S328" s="160" t="s">
        <v>245</v>
      </c>
    </row>
    <row r="329" spans="1:19" hidden="1">
      <c r="A329" s="159">
        <v>327</v>
      </c>
      <c r="B329" s="160" t="s">
        <v>1410</v>
      </c>
      <c r="C329" s="160" t="s">
        <v>234</v>
      </c>
      <c r="D329" s="160" t="s">
        <v>247</v>
      </c>
      <c r="E329" s="160" t="s">
        <v>1411</v>
      </c>
      <c r="F329" s="159">
        <v>365</v>
      </c>
      <c r="G329" s="159">
        <v>84</v>
      </c>
      <c r="H329" s="157"/>
      <c r="I329" s="160" t="s">
        <v>1412</v>
      </c>
      <c r="J329" s="160" t="s">
        <v>238</v>
      </c>
      <c r="K329" s="160" t="s">
        <v>239</v>
      </c>
      <c r="L329" s="160" t="s">
        <v>240</v>
      </c>
      <c r="M329" s="160" t="s">
        <v>1411</v>
      </c>
      <c r="N329" s="160" t="s">
        <v>619</v>
      </c>
      <c r="O329" s="160" t="s">
        <v>243</v>
      </c>
      <c r="P329" s="160" t="s">
        <v>244</v>
      </c>
      <c r="Q329" s="160"/>
      <c r="R329" s="160"/>
      <c r="S329" s="160" t="s">
        <v>245</v>
      </c>
    </row>
    <row r="330" spans="1:19" hidden="1">
      <c r="A330" s="159">
        <v>328</v>
      </c>
      <c r="B330" s="160" t="s">
        <v>1413</v>
      </c>
      <c r="C330" s="160" t="s">
        <v>234</v>
      </c>
      <c r="D330" s="160" t="s">
        <v>323</v>
      </c>
      <c r="E330" s="160" t="s">
        <v>352</v>
      </c>
      <c r="F330" s="159">
        <v>30923</v>
      </c>
      <c r="G330" s="159">
        <v>6385</v>
      </c>
      <c r="H330" s="157"/>
      <c r="I330" s="160" t="s">
        <v>1414</v>
      </c>
      <c r="J330" s="160" t="s">
        <v>311</v>
      </c>
      <c r="K330" s="160" t="s">
        <v>56</v>
      </c>
      <c r="L330" s="160" t="s">
        <v>240</v>
      </c>
      <c r="M330" s="160" t="s">
        <v>615</v>
      </c>
      <c r="N330" s="160" t="s">
        <v>1415</v>
      </c>
      <c r="O330" s="160" t="s">
        <v>256</v>
      </c>
      <c r="P330" s="160" t="s">
        <v>269</v>
      </c>
      <c r="Q330" s="160"/>
      <c r="R330" s="160"/>
      <c r="S330" s="160" t="s">
        <v>245</v>
      </c>
    </row>
    <row r="331" spans="1:19" hidden="1">
      <c r="A331" s="159">
        <v>329</v>
      </c>
      <c r="B331" s="160" t="s">
        <v>1416</v>
      </c>
      <c r="C331" s="160" t="s">
        <v>234</v>
      </c>
      <c r="D331" s="160" t="s">
        <v>498</v>
      </c>
      <c r="E331" s="160" t="s">
        <v>1417</v>
      </c>
      <c r="F331" s="159">
        <v>233</v>
      </c>
      <c r="G331" s="159">
        <v>55</v>
      </c>
      <c r="H331" s="157"/>
      <c r="I331" s="160" t="s">
        <v>1418</v>
      </c>
      <c r="J331" s="160" t="s">
        <v>238</v>
      </c>
      <c r="K331" s="160" t="s">
        <v>239</v>
      </c>
      <c r="L331" s="160" t="s">
        <v>240</v>
      </c>
      <c r="M331" s="160" t="s">
        <v>262</v>
      </c>
      <c r="N331" s="160" t="s">
        <v>482</v>
      </c>
      <c r="O331" s="160" t="s">
        <v>243</v>
      </c>
      <c r="P331" s="160" t="s">
        <v>244</v>
      </c>
      <c r="Q331" s="160"/>
      <c r="R331" s="160"/>
      <c r="S331" s="160" t="s">
        <v>245</v>
      </c>
    </row>
    <row r="332" spans="1:19" hidden="1">
      <c r="A332" s="159">
        <v>330</v>
      </c>
      <c r="B332" s="160" t="s">
        <v>1419</v>
      </c>
      <c r="C332" s="160" t="s">
        <v>234</v>
      </c>
      <c r="D332" s="160" t="s">
        <v>315</v>
      </c>
      <c r="E332" s="160" t="s">
        <v>1420</v>
      </c>
      <c r="F332" s="159">
        <v>33</v>
      </c>
      <c r="G332" s="159">
        <v>5</v>
      </c>
      <c r="H332" s="157"/>
      <c r="I332" s="160" t="s">
        <v>1421</v>
      </c>
      <c r="J332" s="160" t="s">
        <v>238</v>
      </c>
      <c r="K332" s="160" t="s">
        <v>239</v>
      </c>
      <c r="L332" s="160" t="s">
        <v>240</v>
      </c>
      <c r="M332" s="160" t="s">
        <v>1420</v>
      </c>
      <c r="N332" s="160" t="s">
        <v>1422</v>
      </c>
      <c r="O332" s="160" t="s">
        <v>243</v>
      </c>
      <c r="P332" s="160" t="s">
        <v>244</v>
      </c>
      <c r="Q332" s="160"/>
      <c r="R332" s="160"/>
      <c r="S332" s="160" t="s">
        <v>245</v>
      </c>
    </row>
    <row r="333" spans="1:19" hidden="1">
      <c r="A333" s="159">
        <v>331</v>
      </c>
      <c r="B333" s="160" t="s">
        <v>1423</v>
      </c>
      <c r="C333" s="160" t="s">
        <v>234</v>
      </c>
      <c r="D333" s="160" t="s">
        <v>360</v>
      </c>
      <c r="E333" s="160" t="s">
        <v>1424</v>
      </c>
      <c r="F333" s="159">
        <v>2622</v>
      </c>
      <c r="G333" s="159">
        <v>499</v>
      </c>
      <c r="H333" s="157"/>
      <c r="I333" s="160" t="s">
        <v>1425</v>
      </c>
      <c r="J333" s="160" t="s">
        <v>305</v>
      </c>
      <c r="K333" s="160" t="s">
        <v>306</v>
      </c>
      <c r="L333" s="160" t="s">
        <v>318</v>
      </c>
      <c r="M333" s="160" t="s">
        <v>390</v>
      </c>
      <c r="N333" s="160" t="s">
        <v>468</v>
      </c>
      <c r="O333" s="160" t="s">
        <v>256</v>
      </c>
      <c r="P333" s="160" t="s">
        <v>269</v>
      </c>
      <c r="Q333" s="160">
        <v>10</v>
      </c>
      <c r="R333" s="160">
        <v>10</v>
      </c>
      <c r="S333" s="160" t="s">
        <v>321</v>
      </c>
    </row>
    <row r="334" spans="1:19" hidden="1">
      <c r="A334" s="159">
        <v>332</v>
      </c>
      <c r="B334" s="160" t="s">
        <v>1426</v>
      </c>
      <c r="C334" s="160" t="s">
        <v>234</v>
      </c>
      <c r="D334" s="160" t="s">
        <v>287</v>
      </c>
      <c r="E334" s="160" t="s">
        <v>288</v>
      </c>
      <c r="F334" s="159">
        <v>603961</v>
      </c>
      <c r="G334" s="159">
        <v>104986</v>
      </c>
      <c r="H334" s="157"/>
      <c r="I334" s="160" t="s">
        <v>1427</v>
      </c>
      <c r="J334" s="160" t="s">
        <v>1320</v>
      </c>
      <c r="K334" s="160" t="s">
        <v>306</v>
      </c>
      <c r="L334" s="160" t="s">
        <v>240</v>
      </c>
      <c r="M334" s="160" t="s">
        <v>1428</v>
      </c>
      <c r="N334" s="160" t="s">
        <v>936</v>
      </c>
      <c r="O334" s="160" t="s">
        <v>256</v>
      </c>
      <c r="P334" s="160" t="s">
        <v>269</v>
      </c>
      <c r="Q334" s="160"/>
      <c r="R334" s="160">
        <v>2</v>
      </c>
      <c r="S334" s="160" t="s">
        <v>245</v>
      </c>
    </row>
    <row r="335" spans="1:19" hidden="1">
      <c r="A335" s="159">
        <v>333</v>
      </c>
      <c r="B335" s="160" t="s">
        <v>1429</v>
      </c>
      <c r="C335" s="160" t="s">
        <v>234</v>
      </c>
      <c r="D335" s="160" t="s">
        <v>259</v>
      </c>
      <c r="E335" s="160" t="s">
        <v>1430</v>
      </c>
      <c r="F335" s="159">
        <v>67</v>
      </c>
      <c r="G335" s="159">
        <v>5</v>
      </c>
      <c r="H335" s="157"/>
      <c r="I335" s="160" t="s">
        <v>1431</v>
      </c>
      <c r="J335" s="160" t="s">
        <v>238</v>
      </c>
      <c r="K335" s="160" t="s">
        <v>239</v>
      </c>
      <c r="L335" s="160" t="s">
        <v>240</v>
      </c>
      <c r="M335" s="160" t="s">
        <v>262</v>
      </c>
      <c r="N335" s="160" t="s">
        <v>627</v>
      </c>
      <c r="O335" s="160" t="s">
        <v>243</v>
      </c>
      <c r="P335" s="160" t="s">
        <v>244</v>
      </c>
      <c r="Q335" s="160"/>
      <c r="R335" s="160"/>
      <c r="S335" s="160" t="s">
        <v>245</v>
      </c>
    </row>
    <row r="336" spans="1:19" hidden="1">
      <c r="A336" s="159">
        <v>334</v>
      </c>
      <c r="B336" s="160" t="s">
        <v>1432</v>
      </c>
      <c r="C336" s="160" t="s">
        <v>234</v>
      </c>
      <c r="D336" s="160" t="s">
        <v>247</v>
      </c>
      <c r="E336" s="160" t="s">
        <v>303</v>
      </c>
      <c r="F336" s="159">
        <v>193341</v>
      </c>
      <c r="G336" s="159">
        <v>32279</v>
      </c>
      <c r="H336" s="157"/>
      <c r="I336" s="160" t="s">
        <v>1081</v>
      </c>
      <c r="J336" s="160" t="s">
        <v>305</v>
      </c>
      <c r="K336" s="160" t="s">
        <v>306</v>
      </c>
      <c r="L336" s="160" t="s">
        <v>240</v>
      </c>
      <c r="M336" s="160" t="s">
        <v>1082</v>
      </c>
      <c r="N336" s="160" t="s">
        <v>408</v>
      </c>
      <c r="O336" s="160" t="s">
        <v>256</v>
      </c>
      <c r="P336" s="160" t="s">
        <v>244</v>
      </c>
      <c r="Q336" s="160">
        <v>2</v>
      </c>
      <c r="R336" s="160">
        <v>2</v>
      </c>
      <c r="S336" s="160" t="s">
        <v>257</v>
      </c>
    </row>
    <row r="337" spans="1:19" hidden="1">
      <c r="A337" s="159">
        <v>335</v>
      </c>
      <c r="B337" s="160" t="s">
        <v>1433</v>
      </c>
      <c r="C337" s="160" t="s">
        <v>234</v>
      </c>
      <c r="D337" s="160" t="s">
        <v>287</v>
      </c>
      <c r="E337" s="160" t="s">
        <v>288</v>
      </c>
      <c r="F337" s="159">
        <v>603961</v>
      </c>
      <c r="G337" s="159">
        <v>104986</v>
      </c>
      <c r="H337" s="157"/>
      <c r="I337" s="160" t="s">
        <v>1434</v>
      </c>
      <c r="J337" s="160" t="s">
        <v>495</v>
      </c>
      <c r="K337" s="160" t="s">
        <v>56</v>
      </c>
      <c r="L337" s="160" t="s">
        <v>240</v>
      </c>
      <c r="M337" s="160" t="s">
        <v>1435</v>
      </c>
      <c r="N337" s="160" t="s">
        <v>1436</v>
      </c>
      <c r="O337" s="160" t="s">
        <v>268</v>
      </c>
      <c r="P337" s="160" t="s">
        <v>269</v>
      </c>
      <c r="Q337" s="160">
        <v>8</v>
      </c>
      <c r="R337" s="160">
        <v>8</v>
      </c>
      <c r="S337" s="160" t="s">
        <v>245</v>
      </c>
    </row>
    <row r="338" spans="1:19" hidden="1">
      <c r="A338" s="159">
        <v>336</v>
      </c>
      <c r="B338" s="160" t="s">
        <v>1437</v>
      </c>
      <c r="C338" s="160" t="s">
        <v>234</v>
      </c>
      <c r="D338" s="160" t="s">
        <v>566</v>
      </c>
      <c r="E338" s="160" t="s">
        <v>1438</v>
      </c>
      <c r="F338" s="159">
        <v>386</v>
      </c>
      <c r="G338" s="159">
        <v>40</v>
      </c>
      <c r="H338" s="157"/>
      <c r="I338" s="160" t="s">
        <v>1439</v>
      </c>
      <c r="J338" s="160" t="s">
        <v>238</v>
      </c>
      <c r="K338" s="160" t="s">
        <v>239</v>
      </c>
      <c r="L338" s="160" t="s">
        <v>240</v>
      </c>
      <c r="M338" s="160" t="s">
        <v>1440</v>
      </c>
      <c r="N338" s="160" t="s">
        <v>275</v>
      </c>
      <c r="O338" s="160" t="s">
        <v>243</v>
      </c>
      <c r="P338" s="160" t="s">
        <v>244</v>
      </c>
      <c r="Q338" s="160"/>
      <c r="R338" s="160"/>
      <c r="S338" s="160" t="s">
        <v>245</v>
      </c>
    </row>
    <row r="339" spans="1:19" hidden="1">
      <c r="A339" s="159">
        <v>337</v>
      </c>
      <c r="B339" s="160" t="s">
        <v>1441</v>
      </c>
      <c r="C339" s="160" t="s">
        <v>234</v>
      </c>
      <c r="D339" s="160" t="s">
        <v>235</v>
      </c>
      <c r="E339" s="160" t="s">
        <v>1442</v>
      </c>
      <c r="F339" s="159">
        <v>1854</v>
      </c>
      <c r="G339" s="159">
        <v>483</v>
      </c>
      <c r="H339" s="157"/>
      <c r="I339" s="160" t="s">
        <v>1443</v>
      </c>
      <c r="J339" s="160" t="s">
        <v>238</v>
      </c>
      <c r="K339" s="160" t="s">
        <v>239</v>
      </c>
      <c r="L339" s="160" t="s">
        <v>240</v>
      </c>
      <c r="M339" s="160" t="s">
        <v>1442</v>
      </c>
      <c r="N339" s="160" t="s">
        <v>372</v>
      </c>
      <c r="O339" s="160" t="s">
        <v>243</v>
      </c>
      <c r="P339" s="160" t="s">
        <v>244</v>
      </c>
      <c r="Q339" s="160"/>
      <c r="R339" s="160"/>
      <c r="S339" s="160" t="s">
        <v>245</v>
      </c>
    </row>
    <row r="340" spans="1:19" hidden="1">
      <c r="A340" s="159">
        <v>338</v>
      </c>
      <c r="B340" s="160" t="s">
        <v>1444</v>
      </c>
      <c r="C340" s="160" t="s">
        <v>234</v>
      </c>
      <c r="D340" s="160" t="s">
        <v>642</v>
      </c>
      <c r="E340" s="160" t="s">
        <v>1445</v>
      </c>
      <c r="F340" s="159">
        <v>89</v>
      </c>
      <c r="G340" s="159">
        <v>8</v>
      </c>
      <c r="H340" s="157"/>
      <c r="I340" s="160" t="s">
        <v>1446</v>
      </c>
      <c r="J340" s="160" t="s">
        <v>238</v>
      </c>
      <c r="K340" s="160" t="s">
        <v>239</v>
      </c>
      <c r="L340" s="160" t="s">
        <v>240</v>
      </c>
      <c r="M340" s="160" t="s">
        <v>1447</v>
      </c>
      <c r="N340" s="160" t="s">
        <v>281</v>
      </c>
      <c r="O340" s="160" t="s">
        <v>243</v>
      </c>
      <c r="P340" s="160" t="s">
        <v>244</v>
      </c>
      <c r="Q340" s="160"/>
      <c r="R340" s="160"/>
      <c r="S340" s="160" t="s">
        <v>245</v>
      </c>
    </row>
    <row r="341" spans="1:19" hidden="1">
      <c r="A341" s="159">
        <v>339</v>
      </c>
      <c r="B341" s="160" t="s">
        <v>1448</v>
      </c>
      <c r="C341" s="160" t="s">
        <v>234</v>
      </c>
      <c r="D341" s="160" t="s">
        <v>360</v>
      </c>
      <c r="E341" s="160" t="s">
        <v>1449</v>
      </c>
      <c r="F341" s="159">
        <v>1074</v>
      </c>
      <c r="G341" s="159">
        <v>225</v>
      </c>
      <c r="H341" s="157"/>
      <c r="I341" s="160" t="s">
        <v>1450</v>
      </c>
      <c r="J341" s="160" t="s">
        <v>254</v>
      </c>
      <c r="K341" s="160" t="s">
        <v>56</v>
      </c>
      <c r="L341" s="160" t="s">
        <v>240</v>
      </c>
      <c r="M341" s="160" t="s">
        <v>447</v>
      </c>
      <c r="N341" s="160" t="s">
        <v>936</v>
      </c>
      <c r="O341" s="160" t="s">
        <v>256</v>
      </c>
      <c r="P341" s="160" t="s">
        <v>269</v>
      </c>
      <c r="Q341" s="160">
        <v>2</v>
      </c>
      <c r="R341" s="160">
        <v>2</v>
      </c>
      <c r="S341" s="160" t="s">
        <v>257</v>
      </c>
    </row>
    <row r="342" spans="1:19" hidden="1">
      <c r="A342" s="159">
        <v>340</v>
      </c>
      <c r="B342" s="160" t="s">
        <v>1451</v>
      </c>
      <c r="C342" s="160" t="s">
        <v>234</v>
      </c>
      <c r="D342" s="160" t="s">
        <v>277</v>
      </c>
      <c r="E342" s="160" t="s">
        <v>1452</v>
      </c>
      <c r="F342" s="159">
        <v>115</v>
      </c>
      <c r="G342" s="159">
        <v>8</v>
      </c>
      <c r="H342" s="157"/>
      <c r="I342" s="160" t="s">
        <v>1453</v>
      </c>
      <c r="J342" s="160" t="s">
        <v>238</v>
      </c>
      <c r="K342" s="160" t="s">
        <v>239</v>
      </c>
      <c r="L342" s="160" t="s">
        <v>240</v>
      </c>
      <c r="M342" s="160" t="s">
        <v>262</v>
      </c>
      <c r="N342" s="160" t="s">
        <v>1454</v>
      </c>
      <c r="O342" s="160" t="s">
        <v>243</v>
      </c>
      <c r="P342" s="160" t="s">
        <v>244</v>
      </c>
      <c r="Q342" s="160"/>
      <c r="R342" s="160"/>
      <c r="S342" s="160" t="s">
        <v>245</v>
      </c>
    </row>
    <row r="343" spans="1:19" hidden="1">
      <c r="A343" s="159">
        <v>341</v>
      </c>
      <c r="B343" s="160" t="s">
        <v>1455</v>
      </c>
      <c r="C343" s="160" t="s">
        <v>234</v>
      </c>
      <c r="D343" s="160" t="s">
        <v>287</v>
      </c>
      <c r="E343" s="160" t="s">
        <v>288</v>
      </c>
      <c r="F343" s="159">
        <v>603961</v>
      </c>
      <c r="G343" s="159">
        <v>104986</v>
      </c>
      <c r="H343" s="157"/>
      <c r="I343" s="160" t="s">
        <v>1456</v>
      </c>
      <c r="J343" s="160" t="s">
        <v>495</v>
      </c>
      <c r="K343" s="160" t="s">
        <v>56</v>
      </c>
      <c r="L343" s="160" t="s">
        <v>318</v>
      </c>
      <c r="M343" s="160" t="s">
        <v>757</v>
      </c>
      <c r="N343" s="160" t="s">
        <v>263</v>
      </c>
      <c r="O343" s="160" t="s">
        <v>256</v>
      </c>
      <c r="P343" s="160" t="s">
        <v>1457</v>
      </c>
      <c r="Q343" s="160">
        <v>100</v>
      </c>
      <c r="R343" s="160">
        <v>7</v>
      </c>
      <c r="S343" s="160" t="s">
        <v>245</v>
      </c>
    </row>
    <row r="344" spans="1:19" hidden="1">
      <c r="A344" s="159">
        <v>342</v>
      </c>
      <c r="B344" s="160" t="s">
        <v>1458</v>
      </c>
      <c r="C344" s="160" t="s">
        <v>234</v>
      </c>
      <c r="D344" s="160" t="s">
        <v>247</v>
      </c>
      <c r="E344" s="160" t="s">
        <v>1459</v>
      </c>
      <c r="F344" s="159">
        <v>128</v>
      </c>
      <c r="G344" s="159">
        <v>31</v>
      </c>
      <c r="H344" s="157"/>
      <c r="I344" s="160" t="s">
        <v>1460</v>
      </c>
      <c r="J344" s="160" t="s">
        <v>238</v>
      </c>
      <c r="K344" s="160" t="s">
        <v>239</v>
      </c>
      <c r="L344" s="160" t="s">
        <v>240</v>
      </c>
      <c r="M344" s="160" t="s">
        <v>1459</v>
      </c>
      <c r="N344" s="160" t="s">
        <v>767</v>
      </c>
      <c r="O344" s="160" t="s">
        <v>243</v>
      </c>
      <c r="P344" s="160" t="s">
        <v>244</v>
      </c>
      <c r="Q344" s="160"/>
      <c r="R344" s="160"/>
      <c r="S344" s="160" t="s">
        <v>245</v>
      </c>
    </row>
    <row r="345" spans="1:19" hidden="1">
      <c r="A345" s="159">
        <v>343</v>
      </c>
      <c r="B345" s="160" t="s">
        <v>1461</v>
      </c>
      <c r="C345" s="160" t="s">
        <v>234</v>
      </c>
      <c r="D345" s="160" t="s">
        <v>271</v>
      </c>
      <c r="E345" s="160" t="s">
        <v>1462</v>
      </c>
      <c r="F345" s="159">
        <v>96</v>
      </c>
      <c r="G345" s="159">
        <v>16</v>
      </c>
      <c r="H345" s="157"/>
      <c r="I345" s="160" t="s">
        <v>1463</v>
      </c>
      <c r="J345" s="160" t="s">
        <v>238</v>
      </c>
      <c r="K345" s="160" t="s">
        <v>239</v>
      </c>
      <c r="L345" s="160" t="s">
        <v>240</v>
      </c>
      <c r="M345" s="160" t="s">
        <v>946</v>
      </c>
      <c r="N345" s="160" t="s">
        <v>655</v>
      </c>
      <c r="O345" s="160" t="s">
        <v>243</v>
      </c>
      <c r="P345" s="160" t="s">
        <v>244</v>
      </c>
      <c r="Q345" s="160"/>
      <c r="R345" s="160"/>
      <c r="S345" s="160" t="s">
        <v>245</v>
      </c>
    </row>
    <row r="346" spans="1:19" hidden="1">
      <c r="A346" s="159">
        <v>344</v>
      </c>
      <c r="B346" s="160" t="s">
        <v>1464</v>
      </c>
      <c r="C346" s="160" t="s">
        <v>234</v>
      </c>
      <c r="D346" s="160" t="s">
        <v>508</v>
      </c>
      <c r="E346" s="160" t="s">
        <v>1465</v>
      </c>
      <c r="F346" s="159">
        <v>96</v>
      </c>
      <c r="G346" s="159">
        <v>9</v>
      </c>
      <c r="H346" s="157"/>
      <c r="I346" s="160" t="s">
        <v>238</v>
      </c>
      <c r="J346" s="160" t="s">
        <v>238</v>
      </c>
      <c r="K346" s="160" t="s">
        <v>239</v>
      </c>
      <c r="L346" s="160" t="s">
        <v>240</v>
      </c>
      <c r="M346" s="160" t="s">
        <v>623</v>
      </c>
      <c r="N346" s="160" t="s">
        <v>313</v>
      </c>
      <c r="O346" s="160" t="s">
        <v>243</v>
      </c>
      <c r="P346" s="160" t="s">
        <v>244</v>
      </c>
      <c r="Q346" s="160"/>
      <c r="R346" s="160"/>
      <c r="S346" s="160" t="s">
        <v>245</v>
      </c>
    </row>
    <row r="347" spans="1:19" hidden="1">
      <c r="A347" s="159">
        <v>345</v>
      </c>
      <c r="B347" s="160" t="s">
        <v>1466</v>
      </c>
      <c r="C347" s="160" t="s">
        <v>234</v>
      </c>
      <c r="D347" s="160" t="s">
        <v>323</v>
      </c>
      <c r="E347" s="160" t="s">
        <v>1382</v>
      </c>
      <c r="F347" s="159">
        <v>7011</v>
      </c>
      <c r="G347" s="159">
        <v>1306</v>
      </c>
      <c r="H347" s="157"/>
      <c r="I347" s="160" t="s">
        <v>1467</v>
      </c>
      <c r="J347" s="160" t="s">
        <v>1468</v>
      </c>
      <c r="K347" s="160" t="s">
        <v>56</v>
      </c>
      <c r="L347" s="160" t="s">
        <v>240</v>
      </c>
      <c r="M347" s="160" t="s">
        <v>1469</v>
      </c>
      <c r="N347" s="160" t="s">
        <v>313</v>
      </c>
      <c r="O347" s="160" t="s">
        <v>243</v>
      </c>
      <c r="P347" s="160" t="s">
        <v>244</v>
      </c>
      <c r="Q347" s="160"/>
      <c r="R347" s="160"/>
      <c r="S347" s="160" t="s">
        <v>245</v>
      </c>
    </row>
    <row r="348" spans="1:19" hidden="1">
      <c r="A348" s="159">
        <v>346</v>
      </c>
      <c r="B348" s="160" t="s">
        <v>1470</v>
      </c>
      <c r="C348" s="160" t="s">
        <v>234</v>
      </c>
      <c r="D348" s="160" t="s">
        <v>271</v>
      </c>
      <c r="E348" s="160" t="s">
        <v>1471</v>
      </c>
      <c r="F348" s="159">
        <v>60</v>
      </c>
      <c r="G348" s="159">
        <v>2</v>
      </c>
      <c r="H348" s="157"/>
      <c r="I348" s="160" t="s">
        <v>1472</v>
      </c>
      <c r="J348" s="160" t="s">
        <v>238</v>
      </c>
      <c r="K348" s="160" t="s">
        <v>239</v>
      </c>
      <c r="L348" s="160" t="s">
        <v>240</v>
      </c>
      <c r="M348" s="160" t="s">
        <v>1471</v>
      </c>
      <c r="N348" s="160" t="s">
        <v>267</v>
      </c>
      <c r="O348" s="160" t="s">
        <v>243</v>
      </c>
      <c r="P348" s="160" t="s">
        <v>244</v>
      </c>
      <c r="Q348" s="160"/>
      <c r="R348" s="160"/>
      <c r="S348" s="160" t="s">
        <v>245</v>
      </c>
    </row>
    <row r="349" spans="1:19" hidden="1">
      <c r="A349" s="159">
        <v>347</v>
      </c>
      <c r="B349" s="160" t="s">
        <v>1473</v>
      </c>
      <c r="C349" s="160" t="s">
        <v>234</v>
      </c>
      <c r="D349" s="160" t="s">
        <v>277</v>
      </c>
      <c r="E349" s="160" t="s">
        <v>1474</v>
      </c>
      <c r="F349" s="159">
        <v>147</v>
      </c>
      <c r="G349" s="159">
        <v>41</v>
      </c>
      <c r="H349" s="157"/>
      <c r="I349" s="160" t="s">
        <v>1475</v>
      </c>
      <c r="J349" s="160" t="s">
        <v>238</v>
      </c>
      <c r="K349" s="160" t="s">
        <v>239</v>
      </c>
      <c r="L349" s="160" t="s">
        <v>240</v>
      </c>
      <c r="M349" s="160" t="s">
        <v>715</v>
      </c>
      <c r="N349" s="160" t="s">
        <v>482</v>
      </c>
      <c r="O349" s="160" t="s">
        <v>243</v>
      </c>
      <c r="P349" s="160" t="s">
        <v>244</v>
      </c>
      <c r="Q349" s="160"/>
      <c r="R349" s="160"/>
      <c r="S349" s="160" t="s">
        <v>245</v>
      </c>
    </row>
    <row r="350" spans="1:19" hidden="1">
      <c r="A350" s="159">
        <v>348</v>
      </c>
      <c r="B350" s="160" t="s">
        <v>1476</v>
      </c>
      <c r="C350" s="160" t="s">
        <v>234</v>
      </c>
      <c r="D350" s="160" t="s">
        <v>287</v>
      </c>
      <c r="E350" s="160" t="s">
        <v>288</v>
      </c>
      <c r="F350" s="159">
        <v>603961</v>
      </c>
      <c r="G350" s="159">
        <v>104986</v>
      </c>
      <c r="H350" s="157"/>
      <c r="I350" s="160" t="s">
        <v>1477</v>
      </c>
      <c r="J350" s="160" t="s">
        <v>305</v>
      </c>
      <c r="K350" s="160" t="s">
        <v>306</v>
      </c>
      <c r="L350" s="160" t="s">
        <v>318</v>
      </c>
      <c r="M350" s="160" t="s">
        <v>489</v>
      </c>
      <c r="N350" s="160" t="s">
        <v>490</v>
      </c>
      <c r="O350" s="160" t="s">
        <v>256</v>
      </c>
      <c r="P350" s="160" t="s">
        <v>732</v>
      </c>
      <c r="Q350" s="160">
        <v>100</v>
      </c>
      <c r="R350" s="160">
        <v>100</v>
      </c>
      <c r="S350" s="160" t="s">
        <v>245</v>
      </c>
    </row>
    <row r="351" spans="1:19" hidden="1">
      <c r="A351" s="159">
        <v>349</v>
      </c>
      <c r="B351" s="160" t="s">
        <v>1478</v>
      </c>
      <c r="C351" s="160" t="s">
        <v>234</v>
      </c>
      <c r="D351" s="160" t="s">
        <v>678</v>
      </c>
      <c r="E351" s="160" t="s">
        <v>1479</v>
      </c>
      <c r="F351" s="159">
        <v>123</v>
      </c>
      <c r="G351" s="159">
        <v>20</v>
      </c>
      <c r="H351" s="157"/>
      <c r="I351" s="160" t="s">
        <v>1480</v>
      </c>
      <c r="J351" s="160" t="s">
        <v>238</v>
      </c>
      <c r="K351" s="160" t="s">
        <v>239</v>
      </c>
      <c r="L351" s="160" t="s">
        <v>240</v>
      </c>
      <c r="M351" s="160" t="s">
        <v>280</v>
      </c>
      <c r="N351" s="160" t="s">
        <v>301</v>
      </c>
      <c r="O351" s="160" t="s">
        <v>243</v>
      </c>
      <c r="P351" s="160" t="s">
        <v>244</v>
      </c>
      <c r="Q351" s="160"/>
      <c r="R351" s="160"/>
      <c r="S351" s="160" t="s">
        <v>245</v>
      </c>
    </row>
    <row r="352" spans="1:19" hidden="1">
      <c r="A352" s="159">
        <v>350</v>
      </c>
      <c r="B352" s="160" t="s">
        <v>1481</v>
      </c>
      <c r="C352" s="160" t="s">
        <v>234</v>
      </c>
      <c r="D352" s="160" t="s">
        <v>566</v>
      </c>
      <c r="E352" s="160" t="s">
        <v>1482</v>
      </c>
      <c r="F352" s="159">
        <v>402</v>
      </c>
      <c r="G352" s="159">
        <v>78</v>
      </c>
      <c r="H352" s="157"/>
      <c r="I352" s="160" t="s">
        <v>1483</v>
      </c>
      <c r="J352" s="160" t="s">
        <v>238</v>
      </c>
      <c r="K352" s="160" t="s">
        <v>239</v>
      </c>
      <c r="L352" s="160" t="s">
        <v>240</v>
      </c>
      <c r="M352" s="160" t="s">
        <v>262</v>
      </c>
      <c r="N352" s="160" t="s">
        <v>242</v>
      </c>
      <c r="O352" s="160" t="s">
        <v>243</v>
      </c>
      <c r="P352" s="160" t="s">
        <v>244</v>
      </c>
      <c r="Q352" s="160"/>
      <c r="R352" s="160"/>
      <c r="S352" s="160" t="s">
        <v>245</v>
      </c>
    </row>
    <row r="353" spans="1:19" hidden="1">
      <c r="A353" s="159">
        <v>351</v>
      </c>
      <c r="B353" s="160" t="s">
        <v>1484</v>
      </c>
      <c r="C353" s="160" t="s">
        <v>234</v>
      </c>
      <c r="D353" s="160" t="s">
        <v>642</v>
      </c>
      <c r="E353" s="160" t="s">
        <v>1485</v>
      </c>
      <c r="F353" s="159">
        <v>252</v>
      </c>
      <c r="G353" s="159">
        <v>56</v>
      </c>
      <c r="H353" s="157"/>
      <c r="I353" s="160" t="s">
        <v>1486</v>
      </c>
      <c r="J353" s="160" t="s">
        <v>238</v>
      </c>
      <c r="K353" s="160" t="s">
        <v>239</v>
      </c>
      <c r="L353" s="160" t="s">
        <v>240</v>
      </c>
      <c r="M353" s="160" t="s">
        <v>1485</v>
      </c>
      <c r="N353" s="160" t="s">
        <v>723</v>
      </c>
      <c r="O353" s="160" t="s">
        <v>243</v>
      </c>
      <c r="P353" s="160" t="s">
        <v>244</v>
      </c>
      <c r="Q353" s="160"/>
      <c r="R353" s="160"/>
      <c r="S353" s="160" t="s">
        <v>245</v>
      </c>
    </row>
    <row r="354" spans="1:19" hidden="1">
      <c r="A354" s="159">
        <v>352</v>
      </c>
      <c r="B354" s="160" t="s">
        <v>1487</v>
      </c>
      <c r="C354" s="160" t="s">
        <v>234</v>
      </c>
      <c r="D354" s="160" t="s">
        <v>283</v>
      </c>
      <c r="E354" s="160" t="s">
        <v>388</v>
      </c>
      <c r="F354" s="159">
        <v>32766</v>
      </c>
      <c r="G354" s="159">
        <v>8075</v>
      </c>
      <c r="H354" s="157"/>
      <c r="I354" s="160" t="s">
        <v>1488</v>
      </c>
      <c r="J354" s="160" t="s">
        <v>305</v>
      </c>
      <c r="K354" s="160" t="s">
        <v>306</v>
      </c>
      <c r="L354" s="160" t="s">
        <v>318</v>
      </c>
      <c r="M354" s="160" t="s">
        <v>1108</v>
      </c>
      <c r="N354" s="160" t="s">
        <v>242</v>
      </c>
      <c r="O354" s="160" t="s">
        <v>256</v>
      </c>
      <c r="P354" s="160" t="s">
        <v>244</v>
      </c>
      <c r="Q354" s="160"/>
      <c r="R354" s="160">
        <v>30</v>
      </c>
      <c r="S354" s="160" t="s">
        <v>245</v>
      </c>
    </row>
    <row r="355" spans="1:19" hidden="1">
      <c r="A355" s="159">
        <v>353</v>
      </c>
      <c r="B355" s="160" t="s">
        <v>1489</v>
      </c>
      <c r="C355" s="160" t="s">
        <v>234</v>
      </c>
      <c r="D355" s="160" t="s">
        <v>365</v>
      </c>
      <c r="E355" s="160" t="s">
        <v>1490</v>
      </c>
      <c r="F355" s="159">
        <v>218</v>
      </c>
      <c r="G355" s="159">
        <v>25</v>
      </c>
      <c r="H355" s="157"/>
      <c r="I355" s="160" t="s">
        <v>1491</v>
      </c>
      <c r="J355" s="160" t="s">
        <v>238</v>
      </c>
      <c r="K355" s="160" t="s">
        <v>239</v>
      </c>
      <c r="L355" s="160" t="s">
        <v>240</v>
      </c>
      <c r="M355" s="160" t="s">
        <v>262</v>
      </c>
      <c r="N355" s="160" t="s">
        <v>293</v>
      </c>
      <c r="O355" s="160" t="s">
        <v>243</v>
      </c>
      <c r="P355" s="160" t="s">
        <v>244</v>
      </c>
      <c r="Q355" s="160"/>
      <c r="R355" s="160"/>
      <c r="S355" s="160" t="s">
        <v>245</v>
      </c>
    </row>
    <row r="356" spans="1:19" hidden="1">
      <c r="A356" s="159">
        <v>354</v>
      </c>
      <c r="B356" s="160" t="s">
        <v>1492</v>
      </c>
      <c r="C356" s="160" t="s">
        <v>234</v>
      </c>
      <c r="D356" s="160" t="s">
        <v>247</v>
      </c>
      <c r="E356" s="160" t="s">
        <v>303</v>
      </c>
      <c r="F356" s="159">
        <v>193341</v>
      </c>
      <c r="G356" s="159">
        <v>32279</v>
      </c>
      <c r="H356" s="157"/>
      <c r="I356" s="160" t="s">
        <v>1493</v>
      </c>
      <c r="J356" s="160" t="s">
        <v>610</v>
      </c>
      <c r="K356" s="160" t="s">
        <v>306</v>
      </c>
      <c r="L356" s="160" t="s">
        <v>240</v>
      </c>
      <c r="M356" s="160" t="s">
        <v>407</v>
      </c>
      <c r="N356" s="160" t="s">
        <v>376</v>
      </c>
      <c r="O356" s="160" t="s">
        <v>256</v>
      </c>
      <c r="P356" s="160" t="s">
        <v>244</v>
      </c>
      <c r="Q356" s="160">
        <v>100</v>
      </c>
      <c r="R356" s="160">
        <v>100</v>
      </c>
      <c r="S356" s="160" t="s">
        <v>245</v>
      </c>
    </row>
    <row r="357" spans="1:19" hidden="1">
      <c r="A357" s="159">
        <v>355</v>
      </c>
      <c r="B357" s="160" t="s">
        <v>1494</v>
      </c>
      <c r="C357" s="160" t="s">
        <v>234</v>
      </c>
      <c r="D357" s="160" t="s">
        <v>287</v>
      </c>
      <c r="E357" s="160" t="s">
        <v>288</v>
      </c>
      <c r="F357" s="159">
        <v>603961</v>
      </c>
      <c r="G357" s="159">
        <v>104986</v>
      </c>
      <c r="H357" s="157"/>
      <c r="I357" s="160" t="s">
        <v>1495</v>
      </c>
      <c r="J357" s="160" t="s">
        <v>311</v>
      </c>
      <c r="K357" s="160" t="s">
        <v>56</v>
      </c>
      <c r="L357" s="160" t="s">
        <v>240</v>
      </c>
      <c r="M357" s="160" t="s">
        <v>426</v>
      </c>
      <c r="N357" s="160" t="s">
        <v>627</v>
      </c>
      <c r="O357" s="160" t="s">
        <v>268</v>
      </c>
      <c r="P357" s="160" t="s">
        <v>269</v>
      </c>
      <c r="Q357" s="160">
        <v>1</v>
      </c>
      <c r="R357" s="160">
        <v>1</v>
      </c>
      <c r="S357" s="160" t="s">
        <v>245</v>
      </c>
    </row>
    <row r="358" spans="1:19" hidden="1">
      <c r="A358" s="159">
        <v>356</v>
      </c>
      <c r="B358" s="160" t="s">
        <v>1496</v>
      </c>
      <c r="C358" s="160" t="s">
        <v>234</v>
      </c>
      <c r="D358" s="160" t="s">
        <v>247</v>
      </c>
      <c r="E358" s="160" t="s">
        <v>303</v>
      </c>
      <c r="F358" s="159">
        <v>193341</v>
      </c>
      <c r="G358" s="159">
        <v>32279</v>
      </c>
      <c r="H358" s="157"/>
      <c r="I358" s="160" t="s">
        <v>1497</v>
      </c>
      <c r="J358" s="160" t="s">
        <v>311</v>
      </c>
      <c r="K358" s="160" t="s">
        <v>56</v>
      </c>
      <c r="L358" s="160" t="s">
        <v>240</v>
      </c>
      <c r="M358" s="160" t="s">
        <v>611</v>
      </c>
      <c r="N358" s="160" t="s">
        <v>301</v>
      </c>
      <c r="O358" s="160" t="s">
        <v>256</v>
      </c>
      <c r="P358" s="160" t="s">
        <v>244</v>
      </c>
      <c r="Q358" s="160">
        <v>5.12</v>
      </c>
      <c r="R358" s="160">
        <v>5.12</v>
      </c>
      <c r="S358" s="160" t="s">
        <v>245</v>
      </c>
    </row>
    <row r="359" spans="1:19" hidden="1">
      <c r="A359" s="159">
        <v>357</v>
      </c>
      <c r="B359" s="160" t="s">
        <v>1498</v>
      </c>
      <c r="C359" s="160" t="s">
        <v>234</v>
      </c>
      <c r="D359" s="160" t="s">
        <v>360</v>
      </c>
      <c r="E359" s="160" t="s">
        <v>1499</v>
      </c>
      <c r="F359" s="159">
        <v>0</v>
      </c>
      <c r="G359" s="159">
        <v>0</v>
      </c>
      <c r="H359" s="157"/>
      <c r="I359" s="160" t="s">
        <v>1500</v>
      </c>
      <c r="J359" s="160" t="s">
        <v>653</v>
      </c>
      <c r="K359" s="160" t="s">
        <v>306</v>
      </c>
      <c r="L359" s="160" t="s">
        <v>240</v>
      </c>
      <c r="M359" s="160" t="s">
        <v>1499</v>
      </c>
      <c r="N359" s="160" t="s">
        <v>244</v>
      </c>
      <c r="O359" s="160" t="s">
        <v>256</v>
      </c>
      <c r="P359" s="160" t="s">
        <v>1501</v>
      </c>
      <c r="Q359" s="160">
        <v>10</v>
      </c>
      <c r="R359" s="160">
        <v>10</v>
      </c>
      <c r="S359" s="160" t="s">
        <v>257</v>
      </c>
    </row>
    <row r="360" spans="1:19" hidden="1">
      <c r="A360" s="159">
        <v>358</v>
      </c>
      <c r="B360" s="160" t="s">
        <v>1502</v>
      </c>
      <c r="C360" s="160" t="s">
        <v>234</v>
      </c>
      <c r="D360" s="160" t="s">
        <v>498</v>
      </c>
      <c r="E360" s="160" t="s">
        <v>1503</v>
      </c>
      <c r="F360" s="159">
        <v>4079</v>
      </c>
      <c r="G360" s="159">
        <v>686</v>
      </c>
      <c r="H360" s="157"/>
      <c r="I360" s="160" t="s">
        <v>1504</v>
      </c>
      <c r="J360" s="160" t="s">
        <v>305</v>
      </c>
      <c r="K360" s="160" t="s">
        <v>306</v>
      </c>
      <c r="L360" s="160" t="s">
        <v>318</v>
      </c>
      <c r="M360" s="160" t="s">
        <v>1505</v>
      </c>
      <c r="N360" s="160" t="s">
        <v>1506</v>
      </c>
      <c r="O360" s="160" t="s">
        <v>256</v>
      </c>
      <c r="P360" s="160" t="s">
        <v>244</v>
      </c>
      <c r="Q360" s="160">
        <v>10</v>
      </c>
      <c r="R360" s="160">
        <v>10</v>
      </c>
      <c r="S360" s="160" t="s">
        <v>321</v>
      </c>
    </row>
    <row r="361" spans="1:19" hidden="1">
      <c r="A361" s="159">
        <v>359</v>
      </c>
      <c r="B361" s="160" t="s">
        <v>1507</v>
      </c>
      <c r="C361" s="160" t="s">
        <v>234</v>
      </c>
      <c r="D361" s="160" t="s">
        <v>283</v>
      </c>
      <c r="E361" s="160" t="s">
        <v>388</v>
      </c>
      <c r="F361" s="159">
        <v>32766</v>
      </c>
      <c r="G361" s="159">
        <v>8075</v>
      </c>
      <c r="H361" s="157"/>
      <c r="I361" s="160" t="s">
        <v>1508</v>
      </c>
      <c r="J361" s="160" t="s">
        <v>773</v>
      </c>
      <c r="K361" s="160" t="s">
        <v>419</v>
      </c>
      <c r="L361" s="160" t="s">
        <v>240</v>
      </c>
      <c r="M361" s="160" t="s">
        <v>1108</v>
      </c>
      <c r="N361" s="160" t="s">
        <v>242</v>
      </c>
      <c r="O361" s="160" t="s">
        <v>1278</v>
      </c>
      <c r="P361" s="160"/>
      <c r="Q361" s="160"/>
      <c r="R361" s="160"/>
      <c r="S361" s="160" t="s">
        <v>1278</v>
      </c>
    </row>
    <row r="362" spans="1:19" hidden="1">
      <c r="A362" s="159">
        <v>360</v>
      </c>
      <c r="B362" s="160" t="s">
        <v>1509</v>
      </c>
      <c r="C362" s="160" t="s">
        <v>234</v>
      </c>
      <c r="D362" s="160" t="s">
        <v>287</v>
      </c>
      <c r="E362" s="160" t="s">
        <v>288</v>
      </c>
      <c r="F362" s="159">
        <v>603961</v>
      </c>
      <c r="G362" s="159">
        <v>104986</v>
      </c>
      <c r="H362" s="157"/>
      <c r="I362" s="160" t="s">
        <v>850</v>
      </c>
      <c r="J362" s="160" t="s">
        <v>311</v>
      </c>
      <c r="K362" s="160" t="s">
        <v>56</v>
      </c>
      <c r="L362" s="160" t="s">
        <v>240</v>
      </c>
      <c r="M362" s="160" t="s">
        <v>935</v>
      </c>
      <c r="N362" s="160" t="s">
        <v>758</v>
      </c>
      <c r="O362" s="160" t="s">
        <v>243</v>
      </c>
      <c r="P362" s="160" t="s">
        <v>244</v>
      </c>
      <c r="Q362" s="160"/>
      <c r="R362" s="160"/>
      <c r="S362" s="160" t="s">
        <v>257</v>
      </c>
    </row>
    <row r="363" spans="1:19" hidden="1">
      <c r="A363" s="159">
        <v>361</v>
      </c>
      <c r="B363" s="160" t="s">
        <v>1510</v>
      </c>
      <c r="C363" s="160" t="s">
        <v>234</v>
      </c>
      <c r="D363" s="160" t="s">
        <v>277</v>
      </c>
      <c r="E363" s="160" t="s">
        <v>1511</v>
      </c>
      <c r="F363" s="159">
        <v>156</v>
      </c>
      <c r="G363" s="159">
        <v>31</v>
      </c>
      <c r="H363" s="157"/>
      <c r="I363" s="160" t="s">
        <v>1512</v>
      </c>
      <c r="J363" s="160" t="s">
        <v>238</v>
      </c>
      <c r="K363" s="160" t="s">
        <v>239</v>
      </c>
      <c r="L363" s="160" t="s">
        <v>240</v>
      </c>
      <c r="M363" s="160" t="s">
        <v>481</v>
      </c>
      <c r="N363" s="160" t="s">
        <v>936</v>
      </c>
      <c r="O363" s="160" t="s">
        <v>243</v>
      </c>
      <c r="P363" s="160" t="s">
        <v>244</v>
      </c>
      <c r="Q363" s="160"/>
      <c r="R363" s="160"/>
      <c r="S363" s="160" t="s">
        <v>245</v>
      </c>
    </row>
    <row r="364" spans="1:19" hidden="1">
      <c r="A364" s="159">
        <v>362</v>
      </c>
      <c r="B364" s="160" t="s">
        <v>1513</v>
      </c>
      <c r="C364" s="160" t="s">
        <v>234</v>
      </c>
      <c r="D364" s="160" t="s">
        <v>247</v>
      </c>
      <c r="E364" s="160" t="s">
        <v>303</v>
      </c>
      <c r="F364" s="159">
        <v>193341</v>
      </c>
      <c r="G364" s="159">
        <v>32279</v>
      </c>
      <c r="H364" s="157"/>
      <c r="I364" s="160" t="s">
        <v>1514</v>
      </c>
      <c r="J364" s="160" t="s">
        <v>311</v>
      </c>
      <c r="K364" s="160" t="s">
        <v>56</v>
      </c>
      <c r="L364" s="160" t="s">
        <v>240</v>
      </c>
      <c r="M364" s="160" t="s">
        <v>1515</v>
      </c>
      <c r="N364" s="160" t="s">
        <v>482</v>
      </c>
      <c r="O364" s="160" t="s">
        <v>268</v>
      </c>
      <c r="P364" s="160" t="s">
        <v>269</v>
      </c>
      <c r="Q364" s="160">
        <v>1</v>
      </c>
      <c r="R364" s="160">
        <v>1</v>
      </c>
      <c r="S364" s="160" t="s">
        <v>245</v>
      </c>
    </row>
    <row r="365" spans="1:19" hidden="1">
      <c r="A365" s="159">
        <v>363</v>
      </c>
      <c r="B365" s="160" t="s">
        <v>1516</v>
      </c>
      <c r="C365" s="160" t="s">
        <v>234</v>
      </c>
      <c r="D365" s="160" t="s">
        <v>277</v>
      </c>
      <c r="E365" s="160" t="s">
        <v>1517</v>
      </c>
      <c r="F365" s="159">
        <v>5862</v>
      </c>
      <c r="G365" s="159">
        <v>1433</v>
      </c>
      <c r="H365" s="157"/>
      <c r="I365" s="160" t="s">
        <v>1518</v>
      </c>
      <c r="J365" s="160" t="s">
        <v>305</v>
      </c>
      <c r="K365" s="160" t="s">
        <v>306</v>
      </c>
      <c r="L365" s="160" t="s">
        <v>318</v>
      </c>
      <c r="M365" s="160" t="s">
        <v>1267</v>
      </c>
      <c r="N365" s="160" t="s">
        <v>1519</v>
      </c>
      <c r="O365" s="160" t="s">
        <v>256</v>
      </c>
      <c r="P365" s="160" t="s">
        <v>1520</v>
      </c>
      <c r="Q365" s="160">
        <v>100</v>
      </c>
      <c r="R365" s="160">
        <v>20</v>
      </c>
      <c r="S365" s="160" t="s">
        <v>245</v>
      </c>
    </row>
    <row r="366" spans="1:19" hidden="1">
      <c r="A366" s="159">
        <v>364</v>
      </c>
      <c r="B366" s="160" t="s">
        <v>1521</v>
      </c>
      <c r="C366" s="160" t="s">
        <v>234</v>
      </c>
      <c r="D366" s="160" t="s">
        <v>247</v>
      </c>
      <c r="E366" s="160" t="s">
        <v>303</v>
      </c>
      <c r="F366" s="159">
        <v>193341</v>
      </c>
      <c r="G366" s="159">
        <v>32279</v>
      </c>
      <c r="H366" s="157"/>
      <c r="I366" s="160" t="s">
        <v>1522</v>
      </c>
      <c r="J366" s="160" t="s">
        <v>311</v>
      </c>
      <c r="K366" s="160" t="s">
        <v>56</v>
      </c>
      <c r="L366" s="160" t="s">
        <v>240</v>
      </c>
      <c r="M366" s="160" t="s">
        <v>1523</v>
      </c>
      <c r="N366" s="160" t="s">
        <v>528</v>
      </c>
      <c r="O366" s="160" t="s">
        <v>256</v>
      </c>
      <c r="P366" s="160" t="s">
        <v>1524</v>
      </c>
      <c r="Q366" s="160">
        <v>1.5</v>
      </c>
      <c r="R366" s="160">
        <v>1.5</v>
      </c>
      <c r="S366" s="160" t="s">
        <v>245</v>
      </c>
    </row>
    <row r="367" spans="1:19" hidden="1">
      <c r="A367" s="159">
        <v>365</v>
      </c>
      <c r="B367" s="160" t="s">
        <v>1525</v>
      </c>
      <c r="C367" s="160" t="s">
        <v>234</v>
      </c>
      <c r="D367" s="160" t="s">
        <v>295</v>
      </c>
      <c r="E367" s="160" t="s">
        <v>822</v>
      </c>
      <c r="F367" s="159">
        <v>46068</v>
      </c>
      <c r="G367" s="159">
        <v>9083</v>
      </c>
      <c r="H367" s="157"/>
      <c r="I367" s="160" t="s">
        <v>1526</v>
      </c>
      <c r="J367" s="160" t="s">
        <v>305</v>
      </c>
      <c r="K367" s="160" t="s">
        <v>306</v>
      </c>
      <c r="L367" s="160" t="s">
        <v>240</v>
      </c>
      <c r="M367" s="160" t="s">
        <v>1527</v>
      </c>
      <c r="N367" s="160" t="s">
        <v>788</v>
      </c>
      <c r="O367" s="160" t="s">
        <v>256</v>
      </c>
      <c r="P367" s="160" t="s">
        <v>244</v>
      </c>
      <c r="Q367" s="160"/>
      <c r="R367" s="160">
        <v>2</v>
      </c>
      <c r="S367" s="160" t="s">
        <v>257</v>
      </c>
    </row>
    <row r="368" spans="1:19" hidden="1">
      <c r="A368" s="159">
        <v>366</v>
      </c>
      <c r="B368" s="160" t="s">
        <v>1528</v>
      </c>
      <c r="C368" s="160" t="s">
        <v>234</v>
      </c>
      <c r="D368" s="160" t="s">
        <v>603</v>
      </c>
      <c r="E368" s="160" t="s">
        <v>1529</v>
      </c>
      <c r="F368" s="159">
        <v>59</v>
      </c>
      <c r="G368" s="159">
        <v>3</v>
      </c>
      <c r="H368" s="157"/>
      <c r="I368" s="160" t="s">
        <v>1530</v>
      </c>
      <c r="J368" s="160" t="s">
        <v>238</v>
      </c>
      <c r="K368" s="160" t="s">
        <v>239</v>
      </c>
      <c r="L368" s="160" t="s">
        <v>240</v>
      </c>
      <c r="M368" s="160" t="s">
        <v>1529</v>
      </c>
      <c r="N368" s="160" t="s">
        <v>842</v>
      </c>
      <c r="O368" s="160" t="s">
        <v>243</v>
      </c>
      <c r="P368" s="160" t="s">
        <v>244</v>
      </c>
      <c r="Q368" s="160"/>
      <c r="R368" s="160"/>
      <c r="S368" s="160" t="s">
        <v>245</v>
      </c>
    </row>
    <row r="369" spans="1:19" hidden="1">
      <c r="A369" s="159">
        <v>367</v>
      </c>
      <c r="B369" s="160" t="s">
        <v>1531</v>
      </c>
      <c r="C369" s="160" t="s">
        <v>234</v>
      </c>
      <c r="D369" s="160" t="s">
        <v>508</v>
      </c>
      <c r="E369" s="160" t="s">
        <v>837</v>
      </c>
      <c r="F369" s="159">
        <v>88</v>
      </c>
      <c r="G369" s="159">
        <v>17</v>
      </c>
      <c r="H369" s="157"/>
      <c r="I369" s="160" t="s">
        <v>238</v>
      </c>
      <c r="J369" s="160" t="s">
        <v>238</v>
      </c>
      <c r="K369" s="160" t="s">
        <v>239</v>
      </c>
      <c r="L369" s="160" t="s">
        <v>240</v>
      </c>
      <c r="M369" s="160" t="s">
        <v>481</v>
      </c>
      <c r="N369" s="160" t="s">
        <v>971</v>
      </c>
      <c r="O369" s="160" t="s">
        <v>243</v>
      </c>
      <c r="P369" s="160" t="s">
        <v>244</v>
      </c>
      <c r="Q369" s="160"/>
      <c r="R369" s="160"/>
      <c r="S369" s="160" t="s">
        <v>245</v>
      </c>
    </row>
    <row r="370" spans="1:19" hidden="1">
      <c r="A370" s="159">
        <v>368</v>
      </c>
      <c r="B370" s="160" t="s">
        <v>1532</v>
      </c>
      <c r="C370" s="160" t="s">
        <v>234</v>
      </c>
      <c r="D370" s="160" t="s">
        <v>642</v>
      </c>
      <c r="E370" s="160" t="s">
        <v>1533</v>
      </c>
      <c r="F370" s="159">
        <v>136</v>
      </c>
      <c r="G370" s="159">
        <v>28</v>
      </c>
      <c r="H370" s="157"/>
      <c r="I370" s="160" t="s">
        <v>1534</v>
      </c>
      <c r="J370" s="160" t="s">
        <v>238</v>
      </c>
      <c r="K370" s="160" t="s">
        <v>239</v>
      </c>
      <c r="L370" s="160" t="s">
        <v>240</v>
      </c>
      <c r="M370" s="160" t="s">
        <v>262</v>
      </c>
      <c r="N370" s="160" t="s">
        <v>895</v>
      </c>
      <c r="O370" s="160" t="s">
        <v>243</v>
      </c>
      <c r="P370" s="160" t="s">
        <v>244</v>
      </c>
      <c r="Q370" s="160"/>
      <c r="R370" s="160"/>
      <c r="S370" s="160" t="s">
        <v>245</v>
      </c>
    </row>
    <row r="371" spans="1:19" hidden="1">
      <c r="A371" s="159">
        <v>369</v>
      </c>
      <c r="B371" s="160" t="s">
        <v>1535</v>
      </c>
      <c r="C371" s="160" t="s">
        <v>234</v>
      </c>
      <c r="D371" s="160" t="s">
        <v>287</v>
      </c>
      <c r="E371" s="160" t="s">
        <v>288</v>
      </c>
      <c r="F371" s="159">
        <v>603961</v>
      </c>
      <c r="G371" s="159">
        <v>104986</v>
      </c>
      <c r="H371" s="157"/>
      <c r="I371" s="160" t="s">
        <v>1536</v>
      </c>
      <c r="J371" s="160" t="s">
        <v>311</v>
      </c>
      <c r="K371" s="160" t="s">
        <v>56</v>
      </c>
      <c r="L371" s="160" t="s">
        <v>240</v>
      </c>
      <c r="M371" s="160" t="s">
        <v>730</v>
      </c>
      <c r="N371" s="160" t="s">
        <v>1405</v>
      </c>
      <c r="O371" s="160" t="s">
        <v>256</v>
      </c>
      <c r="P371" s="160" t="s">
        <v>244</v>
      </c>
      <c r="Q371" s="160">
        <v>100</v>
      </c>
      <c r="R371" s="160">
        <v>10</v>
      </c>
      <c r="S371" s="160" t="s">
        <v>245</v>
      </c>
    </row>
    <row r="372" spans="1:19" hidden="1">
      <c r="A372" s="159">
        <v>370</v>
      </c>
      <c r="B372" s="160" t="s">
        <v>1537</v>
      </c>
      <c r="C372" s="160" t="s">
        <v>234</v>
      </c>
      <c r="D372" s="160" t="s">
        <v>283</v>
      </c>
      <c r="E372" s="160" t="s">
        <v>1538</v>
      </c>
      <c r="F372" s="159">
        <v>56</v>
      </c>
      <c r="G372" s="159">
        <v>8</v>
      </c>
      <c r="H372" s="157"/>
      <c r="I372" s="160" t="s">
        <v>1539</v>
      </c>
      <c r="J372" s="160" t="s">
        <v>238</v>
      </c>
      <c r="K372" s="160" t="s">
        <v>239</v>
      </c>
      <c r="L372" s="160" t="s">
        <v>240</v>
      </c>
      <c r="M372" s="160" t="s">
        <v>1538</v>
      </c>
      <c r="N372" s="160" t="s">
        <v>244</v>
      </c>
      <c r="O372" s="160" t="s">
        <v>243</v>
      </c>
      <c r="P372" s="160" t="s">
        <v>244</v>
      </c>
      <c r="Q372" s="160"/>
      <c r="R372" s="160"/>
      <c r="S372" s="160" t="s">
        <v>245</v>
      </c>
    </row>
    <row r="373" spans="1:19" hidden="1">
      <c r="A373" s="159">
        <v>371</v>
      </c>
      <c r="B373" s="160" t="s">
        <v>1540</v>
      </c>
      <c r="C373" s="160" t="s">
        <v>234</v>
      </c>
      <c r="D373" s="160" t="s">
        <v>287</v>
      </c>
      <c r="E373" s="160" t="s">
        <v>288</v>
      </c>
      <c r="F373" s="159">
        <v>603961</v>
      </c>
      <c r="G373" s="159">
        <v>104986</v>
      </c>
      <c r="H373" s="157"/>
      <c r="I373" s="160" t="s">
        <v>1541</v>
      </c>
      <c r="J373" s="160" t="s">
        <v>311</v>
      </c>
      <c r="K373" s="160" t="s">
        <v>56</v>
      </c>
      <c r="L373" s="160" t="s">
        <v>240</v>
      </c>
      <c r="M373" s="160" t="s">
        <v>1542</v>
      </c>
      <c r="N373" s="160" t="s">
        <v>255</v>
      </c>
      <c r="O373" s="160" t="s">
        <v>256</v>
      </c>
      <c r="P373" s="160" t="s">
        <v>244</v>
      </c>
      <c r="Q373" s="160"/>
      <c r="R373" s="160">
        <v>2</v>
      </c>
      <c r="S373" s="160" t="s">
        <v>257</v>
      </c>
    </row>
    <row r="374" spans="1:19" hidden="1">
      <c r="A374" s="159">
        <v>372</v>
      </c>
      <c r="B374" s="160" t="s">
        <v>1543</v>
      </c>
      <c r="C374" s="160" t="s">
        <v>234</v>
      </c>
      <c r="D374" s="160" t="s">
        <v>566</v>
      </c>
      <c r="E374" s="160" t="s">
        <v>1544</v>
      </c>
      <c r="F374" s="159">
        <v>234</v>
      </c>
      <c r="G374" s="159">
        <v>45</v>
      </c>
      <c r="H374" s="157"/>
      <c r="I374" s="160" t="s">
        <v>1545</v>
      </c>
      <c r="J374" s="160" t="s">
        <v>238</v>
      </c>
      <c r="K374" s="160" t="s">
        <v>239</v>
      </c>
      <c r="L374" s="160" t="s">
        <v>240</v>
      </c>
      <c r="M374" s="160" t="s">
        <v>1128</v>
      </c>
      <c r="N374" s="160" t="s">
        <v>1546</v>
      </c>
      <c r="O374" s="160" t="s">
        <v>243</v>
      </c>
      <c r="P374" s="160" t="s">
        <v>244</v>
      </c>
      <c r="Q374" s="160"/>
      <c r="R374" s="160"/>
      <c r="S374" s="160" t="s">
        <v>245</v>
      </c>
    </row>
    <row r="375" spans="1:19" hidden="1">
      <c r="A375" s="159">
        <v>373</v>
      </c>
      <c r="B375" s="160" t="s">
        <v>1547</v>
      </c>
      <c r="C375" s="160" t="s">
        <v>234</v>
      </c>
      <c r="D375" s="160" t="s">
        <v>566</v>
      </c>
      <c r="E375" s="160" t="s">
        <v>1548</v>
      </c>
      <c r="F375" s="159">
        <v>131</v>
      </c>
      <c r="G375" s="159">
        <v>23</v>
      </c>
      <c r="H375" s="157"/>
      <c r="I375" s="160" t="s">
        <v>1549</v>
      </c>
      <c r="J375" s="160" t="s">
        <v>238</v>
      </c>
      <c r="K375" s="160" t="s">
        <v>239</v>
      </c>
      <c r="L375" s="160" t="s">
        <v>240</v>
      </c>
      <c r="M375" s="160" t="s">
        <v>280</v>
      </c>
      <c r="N375" s="160" t="s">
        <v>281</v>
      </c>
      <c r="O375" s="160" t="s">
        <v>243</v>
      </c>
      <c r="P375" s="160" t="s">
        <v>244</v>
      </c>
      <c r="Q375" s="160"/>
      <c r="R375" s="160"/>
      <c r="S375" s="160" t="s">
        <v>245</v>
      </c>
    </row>
    <row r="376" spans="1:19" hidden="1">
      <c r="A376" s="159">
        <v>374</v>
      </c>
      <c r="B376" s="160" t="s">
        <v>1550</v>
      </c>
      <c r="C376" s="160" t="s">
        <v>234</v>
      </c>
      <c r="D376" s="160" t="s">
        <v>271</v>
      </c>
      <c r="E376" s="160" t="s">
        <v>1551</v>
      </c>
      <c r="F376" s="159">
        <v>269</v>
      </c>
      <c r="G376" s="159">
        <v>40</v>
      </c>
      <c r="H376" s="157"/>
      <c r="I376" s="160" t="s">
        <v>1552</v>
      </c>
      <c r="J376" s="160" t="s">
        <v>254</v>
      </c>
      <c r="K376" s="160" t="s">
        <v>56</v>
      </c>
      <c r="L376" s="160" t="s">
        <v>240</v>
      </c>
      <c r="M376" s="160" t="s">
        <v>262</v>
      </c>
      <c r="N376" s="160" t="s">
        <v>250</v>
      </c>
      <c r="O376" s="160" t="s">
        <v>256</v>
      </c>
      <c r="P376" s="160" t="s">
        <v>244</v>
      </c>
      <c r="Q376" s="160">
        <v>2</v>
      </c>
      <c r="R376" s="160">
        <v>2</v>
      </c>
      <c r="S376" s="160" t="s">
        <v>257</v>
      </c>
    </row>
    <row r="377" spans="1:19" hidden="1">
      <c r="A377" s="159">
        <v>375</v>
      </c>
      <c r="B377" s="160" t="s">
        <v>1553</v>
      </c>
      <c r="C377" s="160" t="s">
        <v>234</v>
      </c>
      <c r="D377" s="160" t="s">
        <v>247</v>
      </c>
      <c r="E377" s="160" t="s">
        <v>303</v>
      </c>
      <c r="F377" s="159">
        <v>193341</v>
      </c>
      <c r="G377" s="159">
        <v>32279</v>
      </c>
      <c r="H377" s="157"/>
      <c r="I377" s="160" t="s">
        <v>1104</v>
      </c>
      <c r="J377" s="160" t="s">
        <v>495</v>
      </c>
      <c r="K377" s="160" t="s">
        <v>56</v>
      </c>
      <c r="L377" s="160" t="s">
        <v>240</v>
      </c>
      <c r="M377" s="160" t="s">
        <v>1554</v>
      </c>
      <c r="N377" s="160" t="s">
        <v>1555</v>
      </c>
      <c r="O377" s="160" t="s">
        <v>243</v>
      </c>
      <c r="P377" s="160" t="s">
        <v>244</v>
      </c>
      <c r="Q377" s="160"/>
      <c r="R377" s="160"/>
      <c r="S377" s="160" t="s">
        <v>257</v>
      </c>
    </row>
    <row r="378" spans="1:19" hidden="1">
      <c r="A378" s="159">
        <v>376</v>
      </c>
      <c r="B378" s="160" t="s">
        <v>1556</v>
      </c>
      <c r="C378" s="160" t="s">
        <v>234</v>
      </c>
      <c r="D378" s="160" t="s">
        <v>277</v>
      </c>
      <c r="E378" s="160" t="s">
        <v>1557</v>
      </c>
      <c r="F378" s="159">
        <v>488</v>
      </c>
      <c r="G378" s="159">
        <v>72</v>
      </c>
      <c r="H378" s="157"/>
      <c r="I378" s="160" t="s">
        <v>1558</v>
      </c>
      <c r="J378" s="160" t="s">
        <v>254</v>
      </c>
      <c r="K378" s="160" t="s">
        <v>56</v>
      </c>
      <c r="L378" s="160" t="s">
        <v>240</v>
      </c>
      <c r="M378" s="160" t="s">
        <v>447</v>
      </c>
      <c r="N378" s="160" t="s">
        <v>313</v>
      </c>
      <c r="O378" s="160" t="s">
        <v>256</v>
      </c>
      <c r="P378" s="160" t="s">
        <v>244</v>
      </c>
      <c r="Q378" s="160">
        <v>2</v>
      </c>
      <c r="R378" s="160">
        <v>2</v>
      </c>
      <c r="S378" s="160" t="s">
        <v>257</v>
      </c>
    </row>
    <row r="379" spans="1:19" hidden="1">
      <c r="A379" s="159">
        <v>377</v>
      </c>
      <c r="B379" s="160" t="s">
        <v>1559</v>
      </c>
      <c r="C379" s="160" t="s">
        <v>234</v>
      </c>
      <c r="D379" s="160" t="s">
        <v>365</v>
      </c>
      <c r="E379" s="160" t="s">
        <v>1560</v>
      </c>
      <c r="F379" s="159">
        <v>11</v>
      </c>
      <c r="G379" s="159">
        <v>0</v>
      </c>
      <c r="H379" s="157"/>
      <c r="I379" s="160" t="s">
        <v>1561</v>
      </c>
      <c r="J379" s="160" t="s">
        <v>238</v>
      </c>
      <c r="K379" s="160" t="s">
        <v>239</v>
      </c>
      <c r="L379" s="160" t="s">
        <v>240</v>
      </c>
      <c r="M379" s="160" t="s">
        <v>1560</v>
      </c>
      <c r="N379" s="160" t="s">
        <v>242</v>
      </c>
      <c r="O379" s="160" t="s">
        <v>243</v>
      </c>
      <c r="P379" s="160" t="s">
        <v>244</v>
      </c>
      <c r="Q379" s="160"/>
      <c r="R379" s="160"/>
      <c r="S379" s="160" t="s">
        <v>245</v>
      </c>
    </row>
    <row r="380" spans="1:19" hidden="1">
      <c r="A380" s="159">
        <v>378</v>
      </c>
      <c r="B380" s="160" t="s">
        <v>1562</v>
      </c>
      <c r="C380" s="160" t="s">
        <v>234</v>
      </c>
      <c r="D380" s="160" t="s">
        <v>315</v>
      </c>
      <c r="E380" s="160" t="s">
        <v>1563</v>
      </c>
      <c r="F380" s="159">
        <v>203</v>
      </c>
      <c r="G380" s="159">
        <v>26</v>
      </c>
      <c r="H380" s="157"/>
      <c r="I380" s="160" t="s">
        <v>1564</v>
      </c>
      <c r="J380" s="160" t="s">
        <v>238</v>
      </c>
      <c r="K380" s="160" t="s">
        <v>239</v>
      </c>
      <c r="L380" s="160" t="s">
        <v>240</v>
      </c>
      <c r="M380" s="160" t="s">
        <v>262</v>
      </c>
      <c r="N380" s="160" t="s">
        <v>1565</v>
      </c>
      <c r="O380" s="160" t="s">
        <v>243</v>
      </c>
      <c r="P380" s="160" t="s">
        <v>244</v>
      </c>
      <c r="Q380" s="160"/>
      <c r="R380" s="160"/>
      <c r="S380" s="160" t="s">
        <v>245</v>
      </c>
    </row>
    <row r="381" spans="1:19" hidden="1">
      <c r="A381" s="159">
        <v>379</v>
      </c>
      <c r="B381" s="160" t="s">
        <v>1566</v>
      </c>
      <c r="C381" s="160" t="s">
        <v>234</v>
      </c>
      <c r="D381" s="160" t="s">
        <v>678</v>
      </c>
      <c r="E381" s="160" t="s">
        <v>1567</v>
      </c>
      <c r="F381" s="159">
        <v>184</v>
      </c>
      <c r="G381" s="159">
        <v>42</v>
      </c>
      <c r="H381" s="157"/>
      <c r="I381" s="160" t="s">
        <v>1568</v>
      </c>
      <c r="J381" s="160" t="s">
        <v>238</v>
      </c>
      <c r="K381" s="160" t="s">
        <v>239</v>
      </c>
      <c r="L381" s="160" t="s">
        <v>240</v>
      </c>
      <c r="M381" s="160" t="s">
        <v>262</v>
      </c>
      <c r="N381" s="160" t="s">
        <v>1569</v>
      </c>
      <c r="O381" s="160" t="s">
        <v>243</v>
      </c>
      <c r="P381" s="160" t="s">
        <v>244</v>
      </c>
      <c r="Q381" s="160"/>
      <c r="R381" s="160"/>
      <c r="S381" s="160" t="s">
        <v>245</v>
      </c>
    </row>
    <row r="382" spans="1:19" hidden="1">
      <c r="A382" s="159">
        <v>380</v>
      </c>
      <c r="B382" s="160" t="s">
        <v>1570</v>
      </c>
      <c r="C382" s="160" t="s">
        <v>234</v>
      </c>
      <c r="D382" s="160" t="s">
        <v>287</v>
      </c>
      <c r="E382" s="160" t="s">
        <v>288</v>
      </c>
      <c r="F382" s="159">
        <v>603961</v>
      </c>
      <c r="G382" s="159">
        <v>104986</v>
      </c>
      <c r="H382" s="157"/>
      <c r="I382" s="160" t="s">
        <v>1571</v>
      </c>
      <c r="J382" s="160" t="s">
        <v>560</v>
      </c>
      <c r="K382" s="160" t="s">
        <v>306</v>
      </c>
      <c r="L382" s="160" t="s">
        <v>318</v>
      </c>
      <c r="M382" s="160" t="s">
        <v>703</v>
      </c>
      <c r="N382" s="160" t="s">
        <v>801</v>
      </c>
      <c r="O382" s="160" t="s">
        <v>256</v>
      </c>
      <c r="P382" s="160" t="s">
        <v>1572</v>
      </c>
      <c r="Q382" s="160">
        <v>35</v>
      </c>
      <c r="R382" s="160">
        <v>2</v>
      </c>
      <c r="S382" s="160" t="s">
        <v>257</v>
      </c>
    </row>
    <row r="383" spans="1:19" hidden="1">
      <c r="A383" s="159">
        <v>381</v>
      </c>
      <c r="B383" s="160" t="s">
        <v>1573</v>
      </c>
      <c r="C383" s="160" t="s">
        <v>234</v>
      </c>
      <c r="D383" s="160" t="s">
        <v>277</v>
      </c>
      <c r="E383" s="160" t="s">
        <v>1574</v>
      </c>
      <c r="F383" s="159">
        <v>330</v>
      </c>
      <c r="G383" s="159">
        <v>53</v>
      </c>
      <c r="H383" s="157"/>
      <c r="I383" s="160" t="s">
        <v>1575</v>
      </c>
      <c r="J383" s="160" t="s">
        <v>238</v>
      </c>
      <c r="K383" s="160" t="s">
        <v>239</v>
      </c>
      <c r="L383" s="160" t="s">
        <v>240</v>
      </c>
      <c r="M383" s="160" t="s">
        <v>262</v>
      </c>
      <c r="N383" s="160" t="s">
        <v>801</v>
      </c>
      <c r="O383" s="160" t="s">
        <v>243</v>
      </c>
      <c r="P383" s="160" t="s">
        <v>244</v>
      </c>
      <c r="Q383" s="160"/>
      <c r="R383" s="160"/>
      <c r="S383" s="160" t="s">
        <v>245</v>
      </c>
    </row>
    <row r="384" spans="1:19" hidden="1">
      <c r="A384" s="159">
        <v>382</v>
      </c>
      <c r="B384" s="160" t="s">
        <v>1576</v>
      </c>
      <c r="C384" s="160" t="s">
        <v>234</v>
      </c>
      <c r="D384" s="160" t="s">
        <v>603</v>
      </c>
      <c r="E384" s="160" t="s">
        <v>1577</v>
      </c>
      <c r="F384" s="159">
        <v>84</v>
      </c>
      <c r="G384" s="159">
        <v>17</v>
      </c>
      <c r="H384" s="157"/>
      <c r="I384" s="160" t="s">
        <v>1578</v>
      </c>
      <c r="J384" s="160" t="s">
        <v>238</v>
      </c>
      <c r="K384" s="160" t="s">
        <v>239</v>
      </c>
      <c r="L384" s="160" t="s">
        <v>240</v>
      </c>
      <c r="M384" s="160" t="s">
        <v>1579</v>
      </c>
      <c r="N384" s="160" t="s">
        <v>842</v>
      </c>
      <c r="O384" s="160" t="s">
        <v>243</v>
      </c>
      <c r="P384" s="160" t="s">
        <v>244</v>
      </c>
      <c r="Q384" s="160"/>
      <c r="R384" s="160"/>
      <c r="S384" s="160" t="s">
        <v>245</v>
      </c>
    </row>
    <row r="385" spans="1:19" hidden="1">
      <c r="A385" s="159">
        <v>383</v>
      </c>
      <c r="B385" s="160" t="s">
        <v>1580</v>
      </c>
      <c r="C385" s="160" t="s">
        <v>234</v>
      </c>
      <c r="D385" s="160" t="s">
        <v>235</v>
      </c>
      <c r="E385" s="160" t="s">
        <v>534</v>
      </c>
      <c r="F385" s="159">
        <v>3756</v>
      </c>
      <c r="G385" s="159">
        <v>279</v>
      </c>
      <c r="H385" s="157"/>
      <c r="I385" s="160" t="s">
        <v>1581</v>
      </c>
      <c r="J385" s="160" t="s">
        <v>254</v>
      </c>
      <c r="K385" s="160" t="s">
        <v>56</v>
      </c>
      <c r="L385" s="160" t="s">
        <v>240</v>
      </c>
      <c r="M385" s="160" t="s">
        <v>534</v>
      </c>
      <c r="N385" s="160" t="s">
        <v>486</v>
      </c>
      <c r="O385" s="160" t="s">
        <v>256</v>
      </c>
      <c r="P385" s="160" t="s">
        <v>269</v>
      </c>
      <c r="Q385" s="160">
        <v>8</v>
      </c>
      <c r="R385" s="160">
        <v>5</v>
      </c>
      <c r="S385" s="160" t="s">
        <v>245</v>
      </c>
    </row>
    <row r="386" spans="1:19" hidden="1">
      <c r="A386" s="159">
        <v>384</v>
      </c>
      <c r="B386" s="160" t="s">
        <v>1582</v>
      </c>
      <c r="C386" s="160" t="s">
        <v>234</v>
      </c>
      <c r="D386" s="160" t="s">
        <v>283</v>
      </c>
      <c r="E386" s="160" t="s">
        <v>388</v>
      </c>
      <c r="F386" s="159">
        <v>32766</v>
      </c>
      <c r="G386" s="159">
        <v>8075</v>
      </c>
      <c r="H386" s="157"/>
      <c r="I386" s="160" t="s">
        <v>1583</v>
      </c>
      <c r="J386" s="160" t="s">
        <v>614</v>
      </c>
      <c r="K386" s="160" t="s">
        <v>419</v>
      </c>
      <c r="L386" s="160" t="s">
        <v>240</v>
      </c>
      <c r="M386" s="160" t="s">
        <v>1108</v>
      </c>
      <c r="N386" s="160" t="s">
        <v>242</v>
      </c>
      <c r="O386" s="160" t="s">
        <v>243</v>
      </c>
      <c r="P386" s="160" t="s">
        <v>244</v>
      </c>
      <c r="Q386" s="160"/>
      <c r="R386" s="160"/>
      <c r="S386" s="160" t="s">
        <v>245</v>
      </c>
    </row>
    <row r="387" spans="1:19" hidden="1">
      <c r="A387" s="159">
        <v>385</v>
      </c>
      <c r="B387" s="160" t="s">
        <v>1584</v>
      </c>
      <c r="C387" s="160" t="s">
        <v>234</v>
      </c>
      <c r="D387" s="160" t="s">
        <v>566</v>
      </c>
      <c r="E387" s="160" t="s">
        <v>1247</v>
      </c>
      <c r="F387" s="159">
        <v>660</v>
      </c>
      <c r="G387" s="159">
        <v>95</v>
      </c>
      <c r="H387" s="157"/>
      <c r="I387" s="160" t="s">
        <v>1585</v>
      </c>
      <c r="J387" s="160" t="s">
        <v>505</v>
      </c>
      <c r="K387" s="160" t="s">
        <v>56</v>
      </c>
      <c r="L387" s="160" t="s">
        <v>240</v>
      </c>
      <c r="M387" s="160" t="s">
        <v>280</v>
      </c>
      <c r="N387" s="160" t="s">
        <v>1586</v>
      </c>
      <c r="O387" s="160" t="s">
        <v>256</v>
      </c>
      <c r="P387" s="160" t="s">
        <v>244</v>
      </c>
      <c r="Q387" s="160">
        <v>100</v>
      </c>
      <c r="R387" s="160">
        <v>2</v>
      </c>
      <c r="S387" s="160" t="s">
        <v>257</v>
      </c>
    </row>
    <row r="388" spans="1:19" hidden="1">
      <c r="A388" s="159">
        <v>386</v>
      </c>
      <c r="B388" s="160" t="s">
        <v>1587</v>
      </c>
      <c r="C388" s="160" t="s">
        <v>234</v>
      </c>
      <c r="D388" s="160" t="s">
        <v>287</v>
      </c>
      <c r="E388" s="160" t="s">
        <v>288</v>
      </c>
      <c r="F388" s="159">
        <v>603961</v>
      </c>
      <c r="G388" s="159">
        <v>104986</v>
      </c>
      <c r="H388" s="157"/>
      <c r="I388" s="160" t="s">
        <v>1588</v>
      </c>
      <c r="J388" s="160" t="s">
        <v>370</v>
      </c>
      <c r="K388" s="160" t="s">
        <v>56</v>
      </c>
      <c r="L388" s="160" t="s">
        <v>240</v>
      </c>
      <c r="M388" s="160" t="s">
        <v>1589</v>
      </c>
      <c r="N388" s="160" t="s">
        <v>556</v>
      </c>
      <c r="O388" s="160" t="s">
        <v>256</v>
      </c>
      <c r="P388" s="160" t="s">
        <v>269</v>
      </c>
      <c r="Q388" s="160">
        <v>100</v>
      </c>
      <c r="R388" s="160">
        <v>10</v>
      </c>
      <c r="S388" s="160" t="s">
        <v>245</v>
      </c>
    </row>
    <row r="389" spans="1:19" hidden="1">
      <c r="A389" s="159">
        <v>387</v>
      </c>
      <c r="B389" s="160" t="s">
        <v>1590</v>
      </c>
      <c r="C389" s="160" t="s">
        <v>234</v>
      </c>
      <c r="D389" s="160" t="s">
        <v>259</v>
      </c>
      <c r="E389" s="160" t="s">
        <v>1122</v>
      </c>
      <c r="F389" s="159">
        <v>372</v>
      </c>
      <c r="G389" s="159">
        <v>50</v>
      </c>
      <c r="H389" s="157"/>
      <c r="I389" s="160" t="s">
        <v>1591</v>
      </c>
      <c r="J389" s="160" t="s">
        <v>1592</v>
      </c>
      <c r="K389" s="160" t="s">
        <v>419</v>
      </c>
      <c r="L389" s="160" t="s">
        <v>318</v>
      </c>
      <c r="M389" s="160" t="s">
        <v>1122</v>
      </c>
      <c r="N389" s="160" t="s">
        <v>244</v>
      </c>
      <c r="O389" s="160" t="s">
        <v>268</v>
      </c>
      <c r="P389" s="160" t="s">
        <v>1022</v>
      </c>
      <c r="Q389" s="160">
        <v>0.51200000000000001</v>
      </c>
      <c r="R389" s="160">
        <v>0.51200000000000001</v>
      </c>
      <c r="S389" s="160" t="s">
        <v>245</v>
      </c>
    </row>
    <row r="390" spans="1:19" hidden="1">
      <c r="A390" s="159">
        <v>388</v>
      </c>
      <c r="B390" s="160" t="s">
        <v>1593</v>
      </c>
      <c r="C390" s="160" t="s">
        <v>234</v>
      </c>
      <c r="D390" s="160" t="s">
        <v>283</v>
      </c>
      <c r="E390" s="160" t="s">
        <v>1594</v>
      </c>
      <c r="F390" s="159">
        <v>197</v>
      </c>
      <c r="G390" s="159">
        <v>31</v>
      </c>
      <c r="H390" s="157"/>
      <c r="I390" s="160" t="s">
        <v>1595</v>
      </c>
      <c r="J390" s="160" t="s">
        <v>238</v>
      </c>
      <c r="K390" s="160" t="s">
        <v>239</v>
      </c>
      <c r="L390" s="160" t="s">
        <v>240</v>
      </c>
      <c r="M390" s="160" t="s">
        <v>1596</v>
      </c>
      <c r="N390" s="160" t="s">
        <v>301</v>
      </c>
      <c r="O390" s="160" t="s">
        <v>243</v>
      </c>
      <c r="P390" s="160" t="s">
        <v>244</v>
      </c>
      <c r="Q390" s="160"/>
      <c r="R390" s="160"/>
      <c r="S390" s="160" t="s">
        <v>245</v>
      </c>
    </row>
    <row r="391" spans="1:19" hidden="1">
      <c r="A391" s="159">
        <v>389</v>
      </c>
      <c r="B391" s="160" t="s">
        <v>1597</v>
      </c>
      <c r="C391" s="160" t="s">
        <v>234</v>
      </c>
      <c r="D391" s="160" t="s">
        <v>603</v>
      </c>
      <c r="E391" s="160" t="s">
        <v>1598</v>
      </c>
      <c r="F391" s="159">
        <v>63</v>
      </c>
      <c r="G391" s="159">
        <v>10</v>
      </c>
      <c r="H391" s="157"/>
      <c r="I391" s="160" t="s">
        <v>1599</v>
      </c>
      <c r="J391" s="160" t="s">
        <v>238</v>
      </c>
      <c r="K391" s="160" t="s">
        <v>239</v>
      </c>
      <c r="L391" s="160" t="s">
        <v>240</v>
      </c>
      <c r="M391" s="160" t="s">
        <v>1598</v>
      </c>
      <c r="N391" s="160" t="s">
        <v>801</v>
      </c>
      <c r="O391" s="160" t="s">
        <v>243</v>
      </c>
      <c r="P391" s="160" t="s">
        <v>244</v>
      </c>
      <c r="Q391" s="160"/>
      <c r="R391" s="160"/>
      <c r="S391" s="160" t="s">
        <v>245</v>
      </c>
    </row>
    <row r="392" spans="1:19" hidden="1">
      <c r="A392" s="159">
        <v>390</v>
      </c>
      <c r="B392" s="160" t="s">
        <v>1600</v>
      </c>
      <c r="C392" s="160" t="s">
        <v>234</v>
      </c>
      <c r="D392" s="160" t="s">
        <v>287</v>
      </c>
      <c r="E392" s="160" t="s">
        <v>288</v>
      </c>
      <c r="F392" s="159">
        <v>603961</v>
      </c>
      <c r="G392" s="159">
        <v>104986</v>
      </c>
      <c r="H392" s="157"/>
      <c r="I392" s="160" t="s">
        <v>1601</v>
      </c>
      <c r="J392" s="160" t="s">
        <v>311</v>
      </c>
      <c r="K392" s="160" t="s">
        <v>56</v>
      </c>
      <c r="L392" s="160" t="s">
        <v>240</v>
      </c>
      <c r="M392" s="160" t="s">
        <v>654</v>
      </c>
      <c r="N392" s="160" t="s">
        <v>1602</v>
      </c>
      <c r="O392" s="160" t="s">
        <v>256</v>
      </c>
      <c r="P392" s="160" t="s">
        <v>732</v>
      </c>
      <c r="Q392" s="160">
        <v>10</v>
      </c>
      <c r="R392" s="160">
        <v>10</v>
      </c>
      <c r="S392" s="160" t="s">
        <v>245</v>
      </c>
    </row>
    <row r="393" spans="1:19" hidden="1">
      <c r="A393" s="159">
        <v>391</v>
      </c>
      <c r="B393" s="160" t="s">
        <v>1603</v>
      </c>
      <c r="C393" s="160" t="s">
        <v>234</v>
      </c>
      <c r="D393" s="160" t="s">
        <v>287</v>
      </c>
      <c r="E393" s="160" t="s">
        <v>288</v>
      </c>
      <c r="F393" s="159">
        <v>603961</v>
      </c>
      <c r="G393" s="159">
        <v>104986</v>
      </c>
      <c r="H393" s="157"/>
      <c r="I393" s="160" t="s">
        <v>1155</v>
      </c>
      <c r="J393" s="160" t="s">
        <v>773</v>
      </c>
      <c r="K393" s="160" t="s">
        <v>419</v>
      </c>
      <c r="L393" s="160" t="s">
        <v>240</v>
      </c>
      <c r="M393" s="160" t="s">
        <v>703</v>
      </c>
      <c r="N393" s="160" t="s">
        <v>1604</v>
      </c>
      <c r="O393" s="160" t="s">
        <v>243</v>
      </c>
      <c r="P393" s="160" t="s">
        <v>244</v>
      </c>
      <c r="Q393" s="160"/>
      <c r="R393" s="160"/>
      <c r="S393" s="160" t="s">
        <v>245</v>
      </c>
    </row>
    <row r="394" spans="1:19" hidden="1">
      <c r="A394" s="159">
        <v>392</v>
      </c>
      <c r="B394" s="160" t="s">
        <v>1605</v>
      </c>
      <c r="C394" s="160" t="s">
        <v>234</v>
      </c>
      <c r="D394" s="160" t="s">
        <v>295</v>
      </c>
      <c r="E394" s="160" t="s">
        <v>1606</v>
      </c>
      <c r="F394" s="159">
        <v>413</v>
      </c>
      <c r="G394" s="159">
        <v>82</v>
      </c>
      <c r="H394" s="157"/>
      <c r="I394" s="160" t="s">
        <v>1607</v>
      </c>
      <c r="J394" s="160" t="s">
        <v>238</v>
      </c>
      <c r="K394" s="160" t="s">
        <v>239</v>
      </c>
      <c r="L394" s="160" t="s">
        <v>240</v>
      </c>
      <c r="M394" s="160" t="s">
        <v>280</v>
      </c>
      <c r="N394" s="160" t="s">
        <v>267</v>
      </c>
      <c r="O394" s="160" t="s">
        <v>243</v>
      </c>
      <c r="P394" s="160" t="s">
        <v>244</v>
      </c>
      <c r="Q394" s="160"/>
      <c r="R394" s="160"/>
      <c r="S394" s="160" t="s">
        <v>245</v>
      </c>
    </row>
    <row r="395" spans="1:19" hidden="1">
      <c r="A395" s="159">
        <v>393</v>
      </c>
      <c r="B395" s="160" t="s">
        <v>1608</v>
      </c>
      <c r="C395" s="160" t="s">
        <v>234</v>
      </c>
      <c r="D395" s="160" t="s">
        <v>508</v>
      </c>
      <c r="E395" s="160" t="s">
        <v>1609</v>
      </c>
      <c r="F395" s="159">
        <v>764</v>
      </c>
      <c r="G395" s="159">
        <v>85</v>
      </c>
      <c r="H395" s="157"/>
      <c r="I395" s="160" t="s">
        <v>1610</v>
      </c>
      <c r="J395" s="160" t="s">
        <v>254</v>
      </c>
      <c r="K395" s="160" t="s">
        <v>56</v>
      </c>
      <c r="L395" s="160" t="s">
        <v>240</v>
      </c>
      <c r="M395" s="160" t="s">
        <v>390</v>
      </c>
      <c r="N395" s="160" t="s">
        <v>402</v>
      </c>
      <c r="O395" s="160" t="s">
        <v>256</v>
      </c>
      <c r="P395" s="160" t="s">
        <v>244</v>
      </c>
      <c r="Q395" s="160"/>
      <c r="R395" s="160">
        <v>2</v>
      </c>
      <c r="S395" s="160" t="s">
        <v>257</v>
      </c>
    </row>
    <row r="396" spans="1:19" hidden="1">
      <c r="A396" s="159">
        <v>394</v>
      </c>
      <c r="B396" s="160" t="s">
        <v>1611</v>
      </c>
      <c r="C396" s="160" t="s">
        <v>234</v>
      </c>
      <c r="D396" s="160" t="s">
        <v>283</v>
      </c>
      <c r="E396" s="160" t="s">
        <v>1612</v>
      </c>
      <c r="F396" s="159">
        <v>103</v>
      </c>
      <c r="G396" s="159">
        <v>18</v>
      </c>
      <c r="H396" s="157"/>
      <c r="I396" s="160" t="s">
        <v>1613</v>
      </c>
      <c r="J396" s="160" t="s">
        <v>238</v>
      </c>
      <c r="K396" s="160" t="s">
        <v>239</v>
      </c>
      <c r="L396" s="160" t="s">
        <v>240</v>
      </c>
      <c r="M396" s="160" t="s">
        <v>1612</v>
      </c>
      <c r="N396" s="160" t="s">
        <v>244</v>
      </c>
      <c r="O396" s="160" t="s">
        <v>243</v>
      </c>
      <c r="P396" s="160" t="s">
        <v>244</v>
      </c>
      <c r="Q396" s="160"/>
      <c r="R396" s="160"/>
      <c r="S396" s="160" t="s">
        <v>245</v>
      </c>
    </row>
    <row r="397" spans="1:19" hidden="1">
      <c r="A397" s="159">
        <v>395</v>
      </c>
      <c r="B397" s="160" t="s">
        <v>1614</v>
      </c>
      <c r="C397" s="160" t="s">
        <v>234</v>
      </c>
      <c r="D397" s="160" t="s">
        <v>283</v>
      </c>
      <c r="E397" s="160" t="s">
        <v>1615</v>
      </c>
      <c r="F397" s="159">
        <v>162</v>
      </c>
      <c r="G397" s="159">
        <v>24</v>
      </c>
      <c r="H397" s="157"/>
      <c r="I397" s="160" t="s">
        <v>1616</v>
      </c>
      <c r="J397" s="160" t="s">
        <v>238</v>
      </c>
      <c r="K397" s="160" t="s">
        <v>239</v>
      </c>
      <c r="L397" s="160" t="s">
        <v>240</v>
      </c>
      <c r="M397" s="160" t="s">
        <v>1615</v>
      </c>
      <c r="N397" s="160" t="s">
        <v>244</v>
      </c>
      <c r="O397" s="160" t="s">
        <v>243</v>
      </c>
      <c r="P397" s="160" t="s">
        <v>244</v>
      </c>
      <c r="Q397" s="160"/>
      <c r="R397" s="160"/>
      <c r="S397" s="160" t="s">
        <v>245</v>
      </c>
    </row>
    <row r="398" spans="1:19" hidden="1">
      <c r="A398" s="159">
        <v>396</v>
      </c>
      <c r="B398" s="160" t="s">
        <v>1617</v>
      </c>
      <c r="C398" s="160" t="s">
        <v>234</v>
      </c>
      <c r="D398" s="160" t="s">
        <v>287</v>
      </c>
      <c r="E398" s="160" t="s">
        <v>288</v>
      </c>
      <c r="F398" s="159">
        <v>603961</v>
      </c>
      <c r="G398" s="159">
        <v>104986</v>
      </c>
      <c r="H398" s="157"/>
      <c r="I398" s="160" t="s">
        <v>1618</v>
      </c>
      <c r="J398" s="160" t="s">
        <v>333</v>
      </c>
      <c r="K398" s="160" t="s">
        <v>56</v>
      </c>
      <c r="L398" s="160" t="s">
        <v>240</v>
      </c>
      <c r="M398" s="160" t="s">
        <v>312</v>
      </c>
      <c r="N398" s="160" t="s">
        <v>313</v>
      </c>
      <c r="O398" s="160" t="s">
        <v>256</v>
      </c>
      <c r="P398" s="160" t="s">
        <v>997</v>
      </c>
      <c r="Q398" s="160">
        <v>1000</v>
      </c>
      <c r="R398" s="160">
        <v>20</v>
      </c>
      <c r="S398" s="160" t="s">
        <v>245</v>
      </c>
    </row>
    <row r="399" spans="1:19" hidden="1">
      <c r="A399" s="159">
        <v>397</v>
      </c>
      <c r="B399" s="160" t="s">
        <v>1619</v>
      </c>
      <c r="C399" s="160" t="s">
        <v>234</v>
      </c>
      <c r="D399" s="160" t="s">
        <v>247</v>
      </c>
      <c r="E399" s="160" t="s">
        <v>303</v>
      </c>
      <c r="F399" s="159">
        <v>193341</v>
      </c>
      <c r="G399" s="159">
        <v>32279</v>
      </c>
      <c r="H399" s="157"/>
      <c r="I399" s="160" t="s">
        <v>1620</v>
      </c>
      <c r="J399" s="160" t="s">
        <v>311</v>
      </c>
      <c r="K399" s="160" t="s">
        <v>56</v>
      </c>
      <c r="L399" s="160" t="s">
        <v>240</v>
      </c>
      <c r="M399" s="160" t="s">
        <v>1621</v>
      </c>
      <c r="N399" s="160" t="s">
        <v>301</v>
      </c>
      <c r="O399" s="160" t="s">
        <v>256</v>
      </c>
      <c r="P399" s="160" t="s">
        <v>1622</v>
      </c>
      <c r="Q399" s="160">
        <v>5.12</v>
      </c>
      <c r="R399" s="160">
        <v>5.12</v>
      </c>
      <c r="S399" s="160" t="s">
        <v>245</v>
      </c>
    </row>
    <row r="400" spans="1:19" hidden="1">
      <c r="A400" s="159">
        <v>398</v>
      </c>
      <c r="B400" s="160" t="s">
        <v>1623</v>
      </c>
      <c r="C400" s="160" t="s">
        <v>234</v>
      </c>
      <c r="D400" s="160" t="s">
        <v>247</v>
      </c>
      <c r="E400" s="160" t="s">
        <v>1624</v>
      </c>
      <c r="F400" s="159">
        <v>2657</v>
      </c>
      <c r="G400" s="159">
        <v>500</v>
      </c>
      <c r="H400" s="157"/>
      <c r="I400" s="160" t="s">
        <v>1625</v>
      </c>
      <c r="J400" s="160" t="s">
        <v>254</v>
      </c>
      <c r="K400" s="160" t="s">
        <v>56</v>
      </c>
      <c r="L400" s="160" t="s">
        <v>240</v>
      </c>
      <c r="M400" s="160" t="s">
        <v>1149</v>
      </c>
      <c r="N400" s="160" t="s">
        <v>340</v>
      </c>
      <c r="O400" s="160" t="s">
        <v>256</v>
      </c>
      <c r="P400" s="160" t="s">
        <v>244</v>
      </c>
      <c r="Q400" s="160">
        <v>2</v>
      </c>
      <c r="R400" s="160">
        <v>2</v>
      </c>
      <c r="S400" s="160" t="s">
        <v>257</v>
      </c>
    </row>
    <row r="401" spans="1:19" hidden="1">
      <c r="A401" s="159">
        <v>399</v>
      </c>
      <c r="B401" s="160" t="s">
        <v>1626</v>
      </c>
      <c r="C401" s="160" t="s">
        <v>234</v>
      </c>
      <c r="D401" s="160" t="s">
        <v>360</v>
      </c>
      <c r="E401" s="160" t="s">
        <v>1424</v>
      </c>
      <c r="F401" s="159">
        <v>2622</v>
      </c>
      <c r="G401" s="159">
        <v>499</v>
      </c>
      <c r="H401" s="157"/>
      <c r="I401" s="160" t="s">
        <v>1425</v>
      </c>
      <c r="J401" s="160" t="s">
        <v>305</v>
      </c>
      <c r="K401" s="160" t="s">
        <v>306</v>
      </c>
      <c r="L401" s="160" t="s">
        <v>240</v>
      </c>
      <c r="M401" s="160" t="s">
        <v>1627</v>
      </c>
      <c r="N401" s="160" t="s">
        <v>788</v>
      </c>
      <c r="O401" s="160" t="s">
        <v>256</v>
      </c>
      <c r="P401" s="160" t="s">
        <v>269</v>
      </c>
      <c r="Q401" s="160">
        <v>2</v>
      </c>
      <c r="R401" s="160">
        <v>2</v>
      </c>
      <c r="S401" s="160" t="s">
        <v>257</v>
      </c>
    </row>
    <row r="402" spans="1:19" hidden="1">
      <c r="A402" s="159">
        <v>400</v>
      </c>
      <c r="B402" s="160" t="s">
        <v>1628</v>
      </c>
      <c r="C402" s="160" t="s">
        <v>234</v>
      </c>
      <c r="D402" s="160" t="s">
        <v>287</v>
      </c>
      <c r="E402" s="160" t="s">
        <v>288</v>
      </c>
      <c r="F402" s="159">
        <v>603961</v>
      </c>
      <c r="G402" s="159">
        <v>104986</v>
      </c>
      <c r="H402" s="157"/>
      <c r="I402" s="160" t="s">
        <v>1629</v>
      </c>
      <c r="J402" s="160" t="s">
        <v>505</v>
      </c>
      <c r="K402" s="160" t="s">
        <v>56</v>
      </c>
      <c r="L402" s="160" t="s">
        <v>240</v>
      </c>
      <c r="M402" s="160" t="s">
        <v>1630</v>
      </c>
      <c r="N402" s="160" t="s">
        <v>413</v>
      </c>
      <c r="O402" s="160" t="s">
        <v>256</v>
      </c>
      <c r="P402" s="160" t="s">
        <v>244</v>
      </c>
      <c r="Q402" s="160">
        <v>100</v>
      </c>
      <c r="R402" s="160">
        <v>2</v>
      </c>
      <c r="S402" s="160" t="s">
        <v>257</v>
      </c>
    </row>
    <row r="403" spans="1:19" hidden="1">
      <c r="A403" s="159">
        <v>401</v>
      </c>
      <c r="B403" s="160" t="s">
        <v>1631</v>
      </c>
      <c r="C403" s="160" t="s">
        <v>234</v>
      </c>
      <c r="D403" s="160" t="s">
        <v>277</v>
      </c>
      <c r="E403" s="160" t="s">
        <v>1632</v>
      </c>
      <c r="F403" s="159">
        <v>100</v>
      </c>
      <c r="G403" s="159">
        <v>14</v>
      </c>
      <c r="H403" s="157"/>
      <c r="I403" s="160" t="s">
        <v>1633</v>
      </c>
      <c r="J403" s="160" t="s">
        <v>238</v>
      </c>
      <c r="K403" s="160" t="s">
        <v>239</v>
      </c>
      <c r="L403" s="160" t="s">
        <v>240</v>
      </c>
      <c r="M403" s="160" t="s">
        <v>1018</v>
      </c>
      <c r="N403" s="160" t="s">
        <v>349</v>
      </c>
      <c r="O403" s="160" t="s">
        <v>243</v>
      </c>
      <c r="P403" s="160" t="s">
        <v>244</v>
      </c>
      <c r="Q403" s="160"/>
      <c r="R403" s="160"/>
      <c r="S403" s="160" t="s">
        <v>245</v>
      </c>
    </row>
    <row r="404" spans="1:19" hidden="1">
      <c r="A404" s="159">
        <v>402</v>
      </c>
      <c r="B404" s="160" t="s">
        <v>1634</v>
      </c>
      <c r="C404" s="160" t="s">
        <v>234</v>
      </c>
      <c r="D404" s="160" t="s">
        <v>287</v>
      </c>
      <c r="E404" s="160" t="s">
        <v>288</v>
      </c>
      <c r="F404" s="159">
        <v>603961</v>
      </c>
      <c r="G404" s="159">
        <v>104986</v>
      </c>
      <c r="H404" s="157"/>
      <c r="I404" s="160" t="s">
        <v>734</v>
      </c>
      <c r="J404" s="160" t="s">
        <v>305</v>
      </c>
      <c r="K404" s="160" t="s">
        <v>306</v>
      </c>
      <c r="L404" s="160" t="s">
        <v>240</v>
      </c>
      <c r="M404" s="160" t="s">
        <v>1635</v>
      </c>
      <c r="N404" s="160" t="s">
        <v>627</v>
      </c>
      <c r="O404" s="160" t="s">
        <v>243</v>
      </c>
      <c r="P404" s="160" t="s">
        <v>244</v>
      </c>
      <c r="Q404" s="160"/>
      <c r="R404" s="160"/>
      <c r="S404" s="160" t="s">
        <v>245</v>
      </c>
    </row>
    <row r="405" spans="1:19" hidden="1">
      <c r="A405" s="159">
        <v>403</v>
      </c>
      <c r="B405" s="160" t="s">
        <v>1636</v>
      </c>
      <c r="C405" s="160" t="s">
        <v>234</v>
      </c>
      <c r="D405" s="160" t="s">
        <v>235</v>
      </c>
      <c r="E405" s="160" t="s">
        <v>1637</v>
      </c>
      <c r="F405" s="159">
        <v>1681</v>
      </c>
      <c r="G405" s="159">
        <v>379</v>
      </c>
      <c r="H405" s="157"/>
      <c r="I405" s="160" t="s">
        <v>809</v>
      </c>
      <c r="J405" s="160" t="s">
        <v>254</v>
      </c>
      <c r="K405" s="160" t="s">
        <v>56</v>
      </c>
      <c r="L405" s="160" t="s">
        <v>240</v>
      </c>
      <c r="M405" s="160" t="s">
        <v>1637</v>
      </c>
      <c r="N405" s="160" t="s">
        <v>413</v>
      </c>
      <c r="O405" s="160" t="s">
        <v>256</v>
      </c>
      <c r="P405" s="160" t="s">
        <v>269</v>
      </c>
      <c r="Q405" s="160"/>
      <c r="R405" s="160">
        <v>2</v>
      </c>
      <c r="S405" s="160" t="s">
        <v>245</v>
      </c>
    </row>
    <row r="406" spans="1:19" hidden="1">
      <c r="A406" s="159">
        <v>404</v>
      </c>
      <c r="B406" s="160" t="s">
        <v>1638</v>
      </c>
      <c r="C406" s="160" t="s">
        <v>234</v>
      </c>
      <c r="D406" s="160" t="s">
        <v>287</v>
      </c>
      <c r="E406" s="160" t="s">
        <v>288</v>
      </c>
      <c r="F406" s="159">
        <v>603961</v>
      </c>
      <c r="G406" s="159">
        <v>104986</v>
      </c>
      <c r="H406" s="157"/>
      <c r="I406" s="160" t="s">
        <v>538</v>
      </c>
      <c r="J406" s="160" t="s">
        <v>539</v>
      </c>
      <c r="K406" s="160" t="s">
        <v>419</v>
      </c>
      <c r="L406" s="160" t="s">
        <v>318</v>
      </c>
      <c r="M406" s="160" t="s">
        <v>586</v>
      </c>
      <c r="N406" s="160" t="s">
        <v>1639</v>
      </c>
      <c r="O406" s="160" t="s">
        <v>256</v>
      </c>
      <c r="P406" s="160" t="s">
        <v>350</v>
      </c>
      <c r="Q406" s="160">
        <v>10</v>
      </c>
      <c r="R406" s="160">
        <v>10</v>
      </c>
      <c r="S406" s="160" t="s">
        <v>245</v>
      </c>
    </row>
    <row r="407" spans="1:19" hidden="1">
      <c r="A407" s="159">
        <v>405</v>
      </c>
      <c r="B407" s="160" t="s">
        <v>1640</v>
      </c>
      <c r="C407" s="160" t="s">
        <v>234</v>
      </c>
      <c r="D407" s="160" t="s">
        <v>235</v>
      </c>
      <c r="E407" s="160" t="s">
        <v>1641</v>
      </c>
      <c r="F407" s="159">
        <v>1304</v>
      </c>
      <c r="G407" s="159">
        <v>305</v>
      </c>
      <c r="H407" s="157"/>
      <c r="I407" s="160" t="s">
        <v>1642</v>
      </c>
      <c r="J407" s="160" t="s">
        <v>238</v>
      </c>
      <c r="K407" s="160" t="s">
        <v>239</v>
      </c>
      <c r="L407" s="160" t="s">
        <v>240</v>
      </c>
      <c r="M407" s="160" t="s">
        <v>1641</v>
      </c>
      <c r="N407" s="160" t="s">
        <v>971</v>
      </c>
      <c r="O407" s="160" t="s">
        <v>243</v>
      </c>
      <c r="P407" s="160" t="s">
        <v>244</v>
      </c>
      <c r="Q407" s="160"/>
      <c r="R407" s="160"/>
      <c r="S407" s="160" t="s">
        <v>245</v>
      </c>
    </row>
    <row r="408" spans="1:19" hidden="1">
      <c r="A408" s="159">
        <v>406</v>
      </c>
      <c r="B408" s="160" t="s">
        <v>1643</v>
      </c>
      <c r="C408" s="160" t="s">
        <v>234</v>
      </c>
      <c r="D408" s="160" t="s">
        <v>247</v>
      </c>
      <c r="E408" s="160" t="s">
        <v>303</v>
      </c>
      <c r="F408" s="159">
        <v>193341</v>
      </c>
      <c r="G408" s="159">
        <v>32279</v>
      </c>
      <c r="H408" s="157"/>
      <c r="I408" s="160" t="s">
        <v>1644</v>
      </c>
      <c r="J408" s="160" t="s">
        <v>311</v>
      </c>
      <c r="K408" s="160" t="s">
        <v>56</v>
      </c>
      <c r="L408" s="160" t="s">
        <v>240</v>
      </c>
      <c r="M408" s="160" t="s">
        <v>1355</v>
      </c>
      <c r="N408" s="160" t="s">
        <v>1645</v>
      </c>
      <c r="O408" s="160" t="s">
        <v>256</v>
      </c>
      <c r="P408" s="160" t="s">
        <v>1622</v>
      </c>
      <c r="Q408" s="160">
        <v>5.12</v>
      </c>
      <c r="R408" s="160">
        <v>5.12</v>
      </c>
      <c r="S408" s="160" t="s">
        <v>245</v>
      </c>
    </row>
    <row r="409" spans="1:19" hidden="1">
      <c r="A409" s="159">
        <v>407</v>
      </c>
      <c r="B409" s="160" t="s">
        <v>1646</v>
      </c>
      <c r="C409" s="160" t="s">
        <v>234</v>
      </c>
      <c r="D409" s="160" t="s">
        <v>287</v>
      </c>
      <c r="E409" s="160" t="s">
        <v>288</v>
      </c>
      <c r="F409" s="159">
        <v>603961</v>
      </c>
      <c r="G409" s="159">
        <v>104986</v>
      </c>
      <c r="H409" s="157"/>
      <c r="I409" s="160" t="s">
        <v>1647</v>
      </c>
      <c r="J409" s="160" t="s">
        <v>333</v>
      </c>
      <c r="K409" s="160" t="s">
        <v>56</v>
      </c>
      <c r="L409" s="160" t="s">
        <v>240</v>
      </c>
      <c r="M409" s="160" t="s">
        <v>549</v>
      </c>
      <c r="N409" s="160" t="s">
        <v>895</v>
      </c>
      <c r="O409" s="160" t="s">
        <v>268</v>
      </c>
      <c r="P409" s="160" t="s">
        <v>269</v>
      </c>
      <c r="Q409" s="160">
        <v>8</v>
      </c>
      <c r="R409" s="160">
        <v>8</v>
      </c>
      <c r="S409" s="160" t="s">
        <v>245</v>
      </c>
    </row>
    <row r="410" spans="1:19" hidden="1">
      <c r="A410" s="159">
        <v>408</v>
      </c>
      <c r="B410" s="160" t="s">
        <v>1648</v>
      </c>
      <c r="C410" s="160" t="s">
        <v>234</v>
      </c>
      <c r="D410" s="160" t="s">
        <v>287</v>
      </c>
      <c r="E410" s="160" t="s">
        <v>288</v>
      </c>
      <c r="F410" s="159">
        <v>603961</v>
      </c>
      <c r="G410" s="159">
        <v>104986</v>
      </c>
      <c r="H410" s="157"/>
      <c r="I410" s="160" t="s">
        <v>1649</v>
      </c>
      <c r="J410" s="160" t="s">
        <v>539</v>
      </c>
      <c r="K410" s="160" t="s">
        <v>419</v>
      </c>
      <c r="L410" s="160" t="s">
        <v>240</v>
      </c>
      <c r="M410" s="160" t="s">
        <v>489</v>
      </c>
      <c r="N410" s="160" t="s">
        <v>1650</v>
      </c>
      <c r="O410" s="160" t="s">
        <v>243</v>
      </c>
      <c r="P410" s="160" t="s">
        <v>244</v>
      </c>
      <c r="Q410" s="160"/>
      <c r="R410" s="160"/>
      <c r="S410" s="160" t="s">
        <v>245</v>
      </c>
    </row>
    <row r="411" spans="1:19" hidden="1">
      <c r="A411" s="159">
        <v>409</v>
      </c>
      <c r="B411" s="160" t="s">
        <v>1651</v>
      </c>
      <c r="C411" s="160" t="s">
        <v>234</v>
      </c>
      <c r="D411" s="160" t="s">
        <v>323</v>
      </c>
      <c r="E411" s="160" t="s">
        <v>1652</v>
      </c>
      <c r="F411" s="159">
        <v>544</v>
      </c>
      <c r="G411" s="159">
        <v>230</v>
      </c>
      <c r="H411" s="157"/>
      <c r="I411" s="160" t="s">
        <v>1653</v>
      </c>
      <c r="J411" s="160" t="s">
        <v>238</v>
      </c>
      <c r="K411" s="160" t="s">
        <v>239</v>
      </c>
      <c r="L411" s="160" t="s">
        <v>240</v>
      </c>
      <c r="M411" s="160" t="s">
        <v>1652</v>
      </c>
      <c r="N411" s="160" t="s">
        <v>976</v>
      </c>
      <c r="O411" s="160" t="s">
        <v>243</v>
      </c>
      <c r="P411" s="160" t="s">
        <v>244</v>
      </c>
      <c r="Q411" s="160"/>
      <c r="R411" s="160"/>
      <c r="S411" s="160" t="s">
        <v>245</v>
      </c>
    </row>
    <row r="412" spans="1:19" hidden="1">
      <c r="A412" s="159">
        <v>410</v>
      </c>
      <c r="B412" s="160" t="s">
        <v>1654</v>
      </c>
      <c r="C412" s="160" t="s">
        <v>234</v>
      </c>
      <c r="D412" s="160" t="s">
        <v>247</v>
      </c>
      <c r="E412" s="160" t="s">
        <v>303</v>
      </c>
      <c r="F412" s="159">
        <v>193341</v>
      </c>
      <c r="G412" s="159">
        <v>32279</v>
      </c>
      <c r="H412" s="157"/>
      <c r="I412" s="160" t="s">
        <v>1655</v>
      </c>
      <c r="J412" s="160" t="s">
        <v>311</v>
      </c>
      <c r="K412" s="160" t="s">
        <v>56</v>
      </c>
      <c r="L412" s="160" t="s">
        <v>240</v>
      </c>
      <c r="M412" s="160" t="s">
        <v>307</v>
      </c>
      <c r="N412" s="160" t="s">
        <v>994</v>
      </c>
      <c r="O412" s="160" t="s">
        <v>1278</v>
      </c>
      <c r="P412" s="160"/>
      <c r="Q412" s="160"/>
      <c r="R412" s="160"/>
      <c r="S412" s="160" t="s">
        <v>1278</v>
      </c>
    </row>
    <row r="413" spans="1:19" hidden="1">
      <c r="A413" s="159">
        <v>411</v>
      </c>
      <c r="B413" s="160" t="s">
        <v>1656</v>
      </c>
      <c r="C413" s="160" t="s">
        <v>234</v>
      </c>
      <c r="D413" s="160" t="s">
        <v>247</v>
      </c>
      <c r="E413" s="160" t="s">
        <v>303</v>
      </c>
      <c r="F413" s="159">
        <v>193341</v>
      </c>
      <c r="G413" s="159">
        <v>32279</v>
      </c>
      <c r="H413" s="157"/>
      <c r="I413" s="160" t="s">
        <v>1657</v>
      </c>
      <c r="J413" s="160" t="s">
        <v>311</v>
      </c>
      <c r="K413" s="160" t="s">
        <v>56</v>
      </c>
      <c r="L413" s="160" t="s">
        <v>240</v>
      </c>
      <c r="M413" s="160" t="s">
        <v>1658</v>
      </c>
      <c r="N413" s="160" t="s">
        <v>936</v>
      </c>
      <c r="O413" s="160" t="s">
        <v>256</v>
      </c>
      <c r="P413" s="160" t="s">
        <v>1622</v>
      </c>
      <c r="Q413" s="160">
        <v>5.12</v>
      </c>
      <c r="R413" s="160">
        <v>5.12</v>
      </c>
      <c r="S413" s="160" t="s">
        <v>245</v>
      </c>
    </row>
    <row r="414" spans="1:19" hidden="1">
      <c r="A414" s="159">
        <v>412</v>
      </c>
      <c r="B414" s="160" t="s">
        <v>1659</v>
      </c>
      <c r="C414" s="160" t="s">
        <v>234</v>
      </c>
      <c r="D414" s="160" t="s">
        <v>287</v>
      </c>
      <c r="E414" s="160" t="s">
        <v>288</v>
      </c>
      <c r="F414" s="159">
        <v>603961</v>
      </c>
      <c r="G414" s="159">
        <v>104986</v>
      </c>
      <c r="H414" s="157"/>
      <c r="I414" s="160" t="s">
        <v>1660</v>
      </c>
      <c r="J414" s="160" t="s">
        <v>305</v>
      </c>
      <c r="K414" s="160" t="s">
        <v>306</v>
      </c>
      <c r="L414" s="160" t="s">
        <v>318</v>
      </c>
      <c r="M414" s="160" t="s">
        <v>586</v>
      </c>
      <c r="N414" s="160" t="s">
        <v>936</v>
      </c>
      <c r="O414" s="160" t="s">
        <v>256</v>
      </c>
      <c r="P414" s="160" t="s">
        <v>1661</v>
      </c>
      <c r="Q414" s="160">
        <v>50</v>
      </c>
      <c r="R414" s="160">
        <v>50</v>
      </c>
      <c r="S414" s="160" t="s">
        <v>245</v>
      </c>
    </row>
    <row r="415" spans="1:19" hidden="1">
      <c r="A415" s="159">
        <v>413</v>
      </c>
      <c r="B415" s="160" t="s">
        <v>1662</v>
      </c>
      <c r="C415" s="160" t="s">
        <v>234</v>
      </c>
      <c r="D415" s="160" t="s">
        <v>566</v>
      </c>
      <c r="E415" s="160" t="s">
        <v>1663</v>
      </c>
      <c r="F415" s="159">
        <v>177</v>
      </c>
      <c r="G415" s="159">
        <v>34</v>
      </c>
      <c r="H415" s="157"/>
      <c r="I415" s="160" t="s">
        <v>1664</v>
      </c>
      <c r="J415" s="160" t="s">
        <v>238</v>
      </c>
      <c r="K415" s="160" t="s">
        <v>239</v>
      </c>
      <c r="L415" s="160" t="s">
        <v>240</v>
      </c>
      <c r="M415" s="160" t="s">
        <v>695</v>
      </c>
      <c r="N415" s="160" t="s">
        <v>281</v>
      </c>
      <c r="O415" s="160" t="s">
        <v>243</v>
      </c>
      <c r="P415" s="160" t="s">
        <v>244</v>
      </c>
      <c r="Q415" s="160"/>
      <c r="R415" s="160"/>
      <c r="S415" s="160" t="s">
        <v>245</v>
      </c>
    </row>
    <row r="416" spans="1:19" hidden="1">
      <c r="A416" s="159">
        <v>414</v>
      </c>
      <c r="B416" s="160" t="s">
        <v>1665</v>
      </c>
      <c r="C416" s="160" t="s">
        <v>234</v>
      </c>
      <c r="D416" s="160" t="s">
        <v>1391</v>
      </c>
      <c r="E416" s="160" t="s">
        <v>1392</v>
      </c>
      <c r="F416" s="159">
        <v>40283</v>
      </c>
      <c r="G416" s="159">
        <v>6884</v>
      </c>
      <c r="H416" s="157"/>
      <c r="I416" s="160" t="s">
        <v>1666</v>
      </c>
      <c r="J416" s="160" t="s">
        <v>305</v>
      </c>
      <c r="K416" s="160" t="s">
        <v>306</v>
      </c>
      <c r="L416" s="160" t="s">
        <v>318</v>
      </c>
      <c r="M416" s="160" t="s">
        <v>371</v>
      </c>
      <c r="N416" s="160" t="s">
        <v>1667</v>
      </c>
      <c r="O416" s="160" t="s">
        <v>256</v>
      </c>
      <c r="P416" s="160" t="s">
        <v>1668</v>
      </c>
      <c r="Q416" s="160">
        <v>100</v>
      </c>
      <c r="R416" s="160">
        <v>20</v>
      </c>
      <c r="S416" s="160" t="s">
        <v>245</v>
      </c>
    </row>
    <row r="417" spans="1:19" hidden="1">
      <c r="A417" s="159">
        <v>415</v>
      </c>
      <c r="B417" s="160" t="s">
        <v>1669</v>
      </c>
      <c r="C417" s="160" t="s">
        <v>234</v>
      </c>
      <c r="D417" s="160" t="s">
        <v>287</v>
      </c>
      <c r="E417" s="160" t="s">
        <v>288</v>
      </c>
      <c r="F417" s="159">
        <v>603961</v>
      </c>
      <c r="G417" s="159">
        <v>104986</v>
      </c>
      <c r="H417" s="157"/>
      <c r="I417" s="160" t="s">
        <v>1670</v>
      </c>
      <c r="J417" s="160" t="s">
        <v>1320</v>
      </c>
      <c r="K417" s="160" t="s">
        <v>306</v>
      </c>
      <c r="L417" s="160" t="s">
        <v>318</v>
      </c>
      <c r="M417" s="160" t="s">
        <v>489</v>
      </c>
      <c r="N417" s="160" t="s">
        <v>1671</v>
      </c>
      <c r="O417" s="160" t="s">
        <v>256</v>
      </c>
      <c r="P417" s="160" t="s">
        <v>269</v>
      </c>
      <c r="Q417" s="160">
        <v>10</v>
      </c>
      <c r="R417" s="160">
        <v>10</v>
      </c>
      <c r="S417" s="160" t="s">
        <v>245</v>
      </c>
    </row>
    <row r="418" spans="1:19" hidden="1">
      <c r="A418" s="159">
        <v>416</v>
      </c>
      <c r="B418" s="160" t="s">
        <v>1672</v>
      </c>
      <c r="C418" s="160" t="s">
        <v>234</v>
      </c>
      <c r="D418" s="160" t="s">
        <v>287</v>
      </c>
      <c r="E418" s="160" t="s">
        <v>288</v>
      </c>
      <c r="F418" s="159">
        <v>603961</v>
      </c>
      <c r="G418" s="159">
        <v>104986</v>
      </c>
      <c r="H418" s="157"/>
      <c r="I418" s="160" t="s">
        <v>1673</v>
      </c>
      <c r="J418" s="160" t="s">
        <v>1674</v>
      </c>
      <c r="K418" s="160" t="s">
        <v>306</v>
      </c>
      <c r="L418" s="160" t="s">
        <v>318</v>
      </c>
      <c r="M418" s="160" t="s">
        <v>489</v>
      </c>
      <c r="N418" s="160" t="s">
        <v>376</v>
      </c>
      <c r="O418" s="160" t="s">
        <v>256</v>
      </c>
      <c r="P418" s="160" t="s">
        <v>1675</v>
      </c>
      <c r="Q418" s="160">
        <v>4</v>
      </c>
      <c r="R418" s="160">
        <v>4</v>
      </c>
      <c r="S418" s="160" t="s">
        <v>245</v>
      </c>
    </row>
    <row r="419" spans="1:19" hidden="1">
      <c r="A419" s="159">
        <v>417</v>
      </c>
      <c r="B419" s="160" t="s">
        <v>1676</v>
      </c>
      <c r="C419" s="160" t="s">
        <v>234</v>
      </c>
      <c r="D419" s="160" t="s">
        <v>323</v>
      </c>
      <c r="E419" s="160" t="s">
        <v>1677</v>
      </c>
      <c r="F419" s="159">
        <v>588</v>
      </c>
      <c r="G419" s="159">
        <v>104</v>
      </c>
      <c r="H419" s="157"/>
      <c r="I419" s="160" t="s">
        <v>1678</v>
      </c>
      <c r="J419" s="160" t="s">
        <v>238</v>
      </c>
      <c r="K419" s="160" t="s">
        <v>239</v>
      </c>
      <c r="L419" s="160" t="s">
        <v>240</v>
      </c>
      <c r="M419" s="160" t="s">
        <v>326</v>
      </c>
      <c r="N419" s="160" t="s">
        <v>1339</v>
      </c>
      <c r="O419" s="160" t="s">
        <v>243</v>
      </c>
      <c r="P419" s="160" t="s">
        <v>244</v>
      </c>
      <c r="Q419" s="160"/>
      <c r="R419" s="160"/>
      <c r="S419" s="160" t="s">
        <v>245</v>
      </c>
    </row>
    <row r="420" spans="1:19" hidden="1">
      <c r="A420" s="159">
        <v>418</v>
      </c>
      <c r="B420" s="160" t="s">
        <v>1679</v>
      </c>
      <c r="C420" s="160" t="s">
        <v>234</v>
      </c>
      <c r="D420" s="160" t="s">
        <v>508</v>
      </c>
      <c r="E420" s="160" t="s">
        <v>1680</v>
      </c>
      <c r="F420" s="159">
        <v>25</v>
      </c>
      <c r="G420" s="159">
        <v>0</v>
      </c>
      <c r="H420" s="157"/>
      <c r="I420" s="160" t="s">
        <v>238</v>
      </c>
      <c r="J420" s="160" t="s">
        <v>238</v>
      </c>
      <c r="K420" s="160" t="s">
        <v>239</v>
      </c>
      <c r="L420" s="160" t="s">
        <v>240</v>
      </c>
      <c r="M420" s="160" t="s">
        <v>1680</v>
      </c>
      <c r="N420" s="160" t="s">
        <v>313</v>
      </c>
      <c r="O420" s="160" t="s">
        <v>243</v>
      </c>
      <c r="P420" s="160" t="s">
        <v>244</v>
      </c>
      <c r="Q420" s="160"/>
      <c r="R420" s="160"/>
      <c r="S420" s="160" t="s">
        <v>245</v>
      </c>
    </row>
    <row r="421" spans="1:19" hidden="1">
      <c r="A421" s="159">
        <v>419</v>
      </c>
      <c r="B421" s="160" t="s">
        <v>1681</v>
      </c>
      <c r="C421" s="160" t="s">
        <v>234</v>
      </c>
      <c r="D421" s="160" t="s">
        <v>323</v>
      </c>
      <c r="E421" s="160" t="s">
        <v>1682</v>
      </c>
      <c r="F421" s="159">
        <v>150</v>
      </c>
      <c r="G421" s="159">
        <v>16</v>
      </c>
      <c r="H421" s="157"/>
      <c r="I421" s="160" t="s">
        <v>1683</v>
      </c>
      <c r="J421" s="160" t="s">
        <v>238</v>
      </c>
      <c r="K421" s="160" t="s">
        <v>239</v>
      </c>
      <c r="L421" s="160" t="s">
        <v>240</v>
      </c>
      <c r="M421" s="160" t="s">
        <v>1682</v>
      </c>
      <c r="N421" s="160" t="s">
        <v>301</v>
      </c>
      <c r="O421" s="160" t="s">
        <v>243</v>
      </c>
      <c r="P421" s="160" t="s">
        <v>244</v>
      </c>
      <c r="Q421" s="160"/>
      <c r="R421" s="160"/>
      <c r="S421" s="160" t="s">
        <v>245</v>
      </c>
    </row>
    <row r="422" spans="1:19" hidden="1">
      <c r="A422" s="159">
        <v>420</v>
      </c>
      <c r="B422" s="160" t="s">
        <v>1684</v>
      </c>
      <c r="C422" s="160" t="s">
        <v>234</v>
      </c>
      <c r="D422" s="160" t="s">
        <v>247</v>
      </c>
      <c r="E422" s="160" t="s">
        <v>303</v>
      </c>
      <c r="F422" s="159">
        <v>193341</v>
      </c>
      <c r="G422" s="159">
        <v>32279</v>
      </c>
      <c r="H422" s="157"/>
      <c r="I422" s="160" t="s">
        <v>1211</v>
      </c>
      <c r="J422" s="160" t="s">
        <v>311</v>
      </c>
      <c r="K422" s="160" t="s">
        <v>56</v>
      </c>
      <c r="L422" s="160" t="s">
        <v>240</v>
      </c>
      <c r="M422" s="160" t="s">
        <v>1658</v>
      </c>
      <c r="N422" s="160" t="s">
        <v>340</v>
      </c>
      <c r="O422" s="160" t="s">
        <v>1278</v>
      </c>
      <c r="P422" s="160"/>
      <c r="Q422" s="160"/>
      <c r="R422" s="160"/>
      <c r="S422" s="160" t="s">
        <v>1278</v>
      </c>
    </row>
    <row r="423" spans="1:19" hidden="1">
      <c r="A423" s="159">
        <v>421</v>
      </c>
      <c r="B423" s="160" t="s">
        <v>1685</v>
      </c>
      <c r="C423" s="160" t="s">
        <v>234</v>
      </c>
      <c r="D423" s="160" t="s">
        <v>259</v>
      </c>
      <c r="E423" s="160" t="s">
        <v>1686</v>
      </c>
      <c r="F423" s="159">
        <v>17468</v>
      </c>
      <c r="G423" s="159">
        <v>3506</v>
      </c>
      <c r="H423" s="157"/>
      <c r="I423" s="160" t="s">
        <v>1687</v>
      </c>
      <c r="J423" s="160" t="s">
        <v>305</v>
      </c>
      <c r="K423" s="160" t="s">
        <v>306</v>
      </c>
      <c r="L423" s="160" t="s">
        <v>318</v>
      </c>
      <c r="M423" s="160" t="s">
        <v>1108</v>
      </c>
      <c r="N423" s="160" t="s">
        <v>1688</v>
      </c>
      <c r="O423" s="160" t="s">
        <v>256</v>
      </c>
      <c r="P423" s="160" t="s">
        <v>269</v>
      </c>
      <c r="Q423" s="160">
        <v>10</v>
      </c>
      <c r="R423" s="160">
        <v>10</v>
      </c>
      <c r="S423" s="160" t="s">
        <v>321</v>
      </c>
    </row>
    <row r="424" spans="1:19" hidden="1">
      <c r="A424" s="159">
        <v>422</v>
      </c>
      <c r="B424" s="160" t="s">
        <v>1689</v>
      </c>
      <c r="C424" s="160" t="s">
        <v>234</v>
      </c>
      <c r="D424" s="160" t="s">
        <v>247</v>
      </c>
      <c r="E424" s="160" t="s">
        <v>303</v>
      </c>
      <c r="F424" s="159">
        <v>193341</v>
      </c>
      <c r="G424" s="159">
        <v>32279</v>
      </c>
      <c r="H424" s="157"/>
      <c r="I424" s="160" t="s">
        <v>1690</v>
      </c>
      <c r="J424" s="160" t="s">
        <v>333</v>
      </c>
      <c r="K424" s="160" t="s">
        <v>56</v>
      </c>
      <c r="L424" s="160" t="s">
        <v>240</v>
      </c>
      <c r="M424" s="160" t="s">
        <v>1691</v>
      </c>
      <c r="N424" s="160" t="s">
        <v>340</v>
      </c>
      <c r="O424" s="160" t="s">
        <v>256</v>
      </c>
      <c r="P424" s="160" t="s">
        <v>1692</v>
      </c>
      <c r="Q424" s="160">
        <v>100</v>
      </c>
      <c r="R424" s="160">
        <v>2</v>
      </c>
      <c r="S424" s="160" t="s">
        <v>245</v>
      </c>
    </row>
    <row r="425" spans="1:19" hidden="1">
      <c r="A425" s="159">
        <v>423</v>
      </c>
      <c r="B425" s="160" t="s">
        <v>1693</v>
      </c>
      <c r="C425" s="160" t="s">
        <v>234</v>
      </c>
      <c r="D425" s="160" t="s">
        <v>277</v>
      </c>
      <c r="E425" s="160" t="s">
        <v>1694</v>
      </c>
      <c r="F425" s="159">
        <v>188</v>
      </c>
      <c r="G425" s="159">
        <v>15</v>
      </c>
      <c r="H425" s="157"/>
      <c r="I425" s="160" t="s">
        <v>1695</v>
      </c>
      <c r="J425" s="160" t="s">
        <v>238</v>
      </c>
      <c r="K425" s="160" t="s">
        <v>239</v>
      </c>
      <c r="L425" s="160" t="s">
        <v>240</v>
      </c>
      <c r="M425" s="160" t="s">
        <v>1696</v>
      </c>
      <c r="N425" s="160" t="s">
        <v>281</v>
      </c>
      <c r="O425" s="160" t="s">
        <v>243</v>
      </c>
      <c r="P425" s="160" t="s">
        <v>244</v>
      </c>
      <c r="Q425" s="160"/>
      <c r="R425" s="160"/>
      <c r="S425" s="160" t="s">
        <v>245</v>
      </c>
    </row>
    <row r="426" spans="1:19" hidden="1">
      <c r="A426" s="159">
        <v>424</v>
      </c>
      <c r="B426" s="160" t="s">
        <v>1697</v>
      </c>
      <c r="C426" s="160" t="s">
        <v>234</v>
      </c>
      <c r="D426" s="160" t="s">
        <v>283</v>
      </c>
      <c r="E426" s="160" t="s">
        <v>388</v>
      </c>
      <c r="F426" s="159">
        <v>32766</v>
      </c>
      <c r="G426" s="159">
        <v>8075</v>
      </c>
      <c r="H426" s="157"/>
      <c r="I426" s="160" t="s">
        <v>1698</v>
      </c>
      <c r="J426" s="160" t="s">
        <v>254</v>
      </c>
      <c r="K426" s="160" t="s">
        <v>56</v>
      </c>
      <c r="L426" s="160" t="s">
        <v>240</v>
      </c>
      <c r="M426" s="160" t="s">
        <v>1108</v>
      </c>
      <c r="N426" s="160" t="s">
        <v>242</v>
      </c>
      <c r="O426" s="160" t="s">
        <v>256</v>
      </c>
      <c r="P426" s="160" t="s">
        <v>1699</v>
      </c>
      <c r="Q426" s="160">
        <v>30</v>
      </c>
      <c r="R426" s="160"/>
      <c r="S426" s="160" t="s">
        <v>245</v>
      </c>
    </row>
    <row r="427" spans="1:19" hidden="1">
      <c r="A427" s="159">
        <v>425</v>
      </c>
      <c r="B427" s="160" t="s">
        <v>1700</v>
      </c>
      <c r="C427" s="160" t="s">
        <v>234</v>
      </c>
      <c r="D427" s="160" t="s">
        <v>1391</v>
      </c>
      <c r="E427" s="160" t="s">
        <v>1392</v>
      </c>
      <c r="F427" s="159">
        <v>40283</v>
      </c>
      <c r="G427" s="159">
        <v>6884</v>
      </c>
      <c r="H427" s="157"/>
      <c r="I427" s="160" t="s">
        <v>1701</v>
      </c>
      <c r="J427" s="160" t="s">
        <v>495</v>
      </c>
      <c r="K427" s="160" t="s">
        <v>56</v>
      </c>
      <c r="L427" s="160" t="s">
        <v>240</v>
      </c>
      <c r="M427" s="160" t="s">
        <v>1702</v>
      </c>
      <c r="N427" s="160" t="s">
        <v>413</v>
      </c>
      <c r="O427" s="160" t="s">
        <v>256</v>
      </c>
      <c r="P427" s="160" t="s">
        <v>1022</v>
      </c>
      <c r="Q427" s="160">
        <v>1</v>
      </c>
      <c r="R427" s="160">
        <v>1</v>
      </c>
      <c r="S427" s="160" t="s">
        <v>245</v>
      </c>
    </row>
    <row r="428" spans="1:19" hidden="1">
      <c r="A428" s="159">
        <v>426</v>
      </c>
      <c r="B428" s="160" t="s">
        <v>1703</v>
      </c>
      <c r="C428" s="160" t="s">
        <v>234</v>
      </c>
      <c r="D428" s="160" t="s">
        <v>287</v>
      </c>
      <c r="E428" s="160" t="s">
        <v>288</v>
      </c>
      <c r="F428" s="159">
        <v>603961</v>
      </c>
      <c r="G428" s="159">
        <v>104986</v>
      </c>
      <c r="H428" s="157"/>
      <c r="I428" s="160" t="s">
        <v>929</v>
      </c>
      <c r="J428" s="160" t="s">
        <v>930</v>
      </c>
      <c r="K428" s="160" t="s">
        <v>56</v>
      </c>
      <c r="L428" s="160" t="s">
        <v>240</v>
      </c>
      <c r="M428" s="160" t="s">
        <v>381</v>
      </c>
      <c r="N428" s="160" t="s">
        <v>591</v>
      </c>
      <c r="O428" s="160" t="s">
        <v>243</v>
      </c>
      <c r="P428" s="160" t="s">
        <v>244</v>
      </c>
      <c r="Q428" s="160"/>
      <c r="R428" s="160"/>
      <c r="S428" s="160" t="s">
        <v>245</v>
      </c>
    </row>
    <row r="429" spans="1:19" hidden="1">
      <c r="A429" s="159">
        <v>427</v>
      </c>
      <c r="B429" s="160" t="s">
        <v>1704</v>
      </c>
      <c r="C429" s="160" t="s">
        <v>234</v>
      </c>
      <c r="D429" s="160" t="s">
        <v>360</v>
      </c>
      <c r="E429" s="160" t="s">
        <v>1705</v>
      </c>
      <c r="F429" s="159">
        <v>126</v>
      </c>
      <c r="G429" s="159">
        <v>19</v>
      </c>
      <c r="H429" s="157"/>
      <c r="I429" s="160" t="s">
        <v>1706</v>
      </c>
      <c r="J429" s="160" t="s">
        <v>238</v>
      </c>
      <c r="K429" s="160" t="s">
        <v>239</v>
      </c>
      <c r="L429" s="160" t="s">
        <v>240</v>
      </c>
      <c r="M429" s="160" t="s">
        <v>1707</v>
      </c>
      <c r="N429" s="160" t="s">
        <v>528</v>
      </c>
      <c r="O429" s="160" t="s">
        <v>243</v>
      </c>
      <c r="P429" s="160" t="s">
        <v>244</v>
      </c>
      <c r="Q429" s="160"/>
      <c r="R429" s="160"/>
      <c r="S429" s="160" t="s">
        <v>245</v>
      </c>
    </row>
    <row r="430" spans="1:19" hidden="1">
      <c r="A430" s="159">
        <v>428</v>
      </c>
      <c r="B430" s="160" t="s">
        <v>1708</v>
      </c>
      <c r="C430" s="160" t="s">
        <v>234</v>
      </c>
      <c r="D430" s="160" t="s">
        <v>287</v>
      </c>
      <c r="E430" s="160" t="s">
        <v>288</v>
      </c>
      <c r="F430" s="159">
        <v>603961</v>
      </c>
      <c r="G430" s="159">
        <v>104986</v>
      </c>
      <c r="H430" s="157"/>
      <c r="I430" s="160" t="s">
        <v>1709</v>
      </c>
      <c r="J430" s="160" t="s">
        <v>495</v>
      </c>
      <c r="K430" s="160" t="s">
        <v>56</v>
      </c>
      <c r="L430" s="160" t="s">
        <v>240</v>
      </c>
      <c r="M430" s="160" t="s">
        <v>390</v>
      </c>
      <c r="N430" s="160" t="s">
        <v>1710</v>
      </c>
      <c r="O430" s="160" t="s">
        <v>256</v>
      </c>
      <c r="P430" s="160" t="s">
        <v>350</v>
      </c>
      <c r="Q430" s="160">
        <v>100</v>
      </c>
      <c r="R430" s="160">
        <v>40</v>
      </c>
      <c r="S430" s="160" t="s">
        <v>245</v>
      </c>
    </row>
    <row r="431" spans="1:19" hidden="1">
      <c r="A431" s="159">
        <v>429</v>
      </c>
      <c r="B431" s="160" t="s">
        <v>1711</v>
      </c>
      <c r="C431" s="160" t="s">
        <v>234</v>
      </c>
      <c r="D431" s="160" t="s">
        <v>247</v>
      </c>
      <c r="E431" s="160" t="s">
        <v>1712</v>
      </c>
      <c r="F431" s="159">
        <v>257</v>
      </c>
      <c r="G431" s="159">
        <v>53</v>
      </c>
      <c r="H431" s="157"/>
      <c r="I431" s="160" t="s">
        <v>1713</v>
      </c>
      <c r="J431" s="160" t="s">
        <v>238</v>
      </c>
      <c r="K431" s="160" t="s">
        <v>239</v>
      </c>
      <c r="L431" s="160" t="s">
        <v>240</v>
      </c>
      <c r="M431" s="160" t="s">
        <v>1714</v>
      </c>
      <c r="N431" s="160" t="s">
        <v>486</v>
      </c>
      <c r="O431" s="160" t="s">
        <v>243</v>
      </c>
      <c r="P431" s="160" t="s">
        <v>244</v>
      </c>
      <c r="Q431" s="160"/>
      <c r="R431" s="160"/>
      <c r="S431" s="160" t="s">
        <v>245</v>
      </c>
    </row>
    <row r="432" spans="1:19" hidden="1">
      <c r="A432" s="159">
        <v>430</v>
      </c>
      <c r="B432" s="160" t="s">
        <v>1715</v>
      </c>
      <c r="C432" s="160" t="s">
        <v>234</v>
      </c>
      <c r="D432" s="160" t="s">
        <v>283</v>
      </c>
      <c r="E432" s="160" t="s">
        <v>388</v>
      </c>
      <c r="F432" s="159">
        <v>32766</v>
      </c>
      <c r="G432" s="159">
        <v>8075</v>
      </c>
      <c r="H432" s="157"/>
      <c r="I432" s="160" t="s">
        <v>1716</v>
      </c>
      <c r="J432" s="160" t="s">
        <v>254</v>
      </c>
      <c r="K432" s="160" t="s">
        <v>56</v>
      </c>
      <c r="L432" s="160" t="s">
        <v>240</v>
      </c>
      <c r="M432" s="160" t="s">
        <v>1717</v>
      </c>
      <c r="N432" s="160" t="s">
        <v>1718</v>
      </c>
      <c r="O432" s="160" t="s">
        <v>256</v>
      </c>
      <c r="P432" s="160" t="s">
        <v>244</v>
      </c>
      <c r="Q432" s="160"/>
      <c r="R432" s="160">
        <v>2</v>
      </c>
      <c r="S432" s="160" t="s">
        <v>257</v>
      </c>
    </row>
    <row r="433" spans="1:19" hidden="1">
      <c r="A433" s="159">
        <v>431</v>
      </c>
      <c r="B433" s="160" t="s">
        <v>1719</v>
      </c>
      <c r="C433" s="160" t="s">
        <v>234</v>
      </c>
      <c r="D433" s="160" t="s">
        <v>365</v>
      </c>
      <c r="E433" s="160" t="s">
        <v>1720</v>
      </c>
      <c r="F433" s="159">
        <v>105</v>
      </c>
      <c r="G433" s="159">
        <v>22</v>
      </c>
      <c r="H433" s="157"/>
      <c r="I433" s="160" t="s">
        <v>1721</v>
      </c>
      <c r="J433" s="160" t="s">
        <v>238</v>
      </c>
      <c r="K433" s="160" t="s">
        <v>239</v>
      </c>
      <c r="L433" s="160" t="s">
        <v>240</v>
      </c>
      <c r="M433" s="160" t="s">
        <v>262</v>
      </c>
      <c r="N433" s="160" t="s">
        <v>281</v>
      </c>
      <c r="O433" s="160" t="s">
        <v>243</v>
      </c>
      <c r="P433" s="160" t="s">
        <v>244</v>
      </c>
      <c r="Q433" s="160"/>
      <c r="R433" s="160"/>
      <c r="S433" s="160" t="s">
        <v>245</v>
      </c>
    </row>
    <row r="434" spans="1:19" hidden="1">
      <c r="A434" s="159">
        <v>432</v>
      </c>
      <c r="B434" s="160" t="s">
        <v>1722</v>
      </c>
      <c r="C434" s="160" t="s">
        <v>234</v>
      </c>
      <c r="D434" s="160" t="s">
        <v>247</v>
      </c>
      <c r="E434" s="160" t="s">
        <v>303</v>
      </c>
      <c r="F434" s="159">
        <v>193341</v>
      </c>
      <c r="G434" s="159">
        <v>32279</v>
      </c>
      <c r="H434" s="157"/>
      <c r="I434" s="160" t="s">
        <v>1723</v>
      </c>
      <c r="J434" s="160" t="s">
        <v>305</v>
      </c>
      <c r="K434" s="160" t="s">
        <v>306</v>
      </c>
      <c r="L434" s="160" t="s">
        <v>318</v>
      </c>
      <c r="M434" s="160" t="s">
        <v>343</v>
      </c>
      <c r="N434" s="160" t="s">
        <v>1724</v>
      </c>
      <c r="O434" s="160" t="s">
        <v>256</v>
      </c>
      <c r="P434" s="160" t="s">
        <v>269</v>
      </c>
      <c r="Q434" s="160">
        <v>30</v>
      </c>
      <c r="R434" s="160">
        <v>30</v>
      </c>
      <c r="S434" s="160" t="s">
        <v>245</v>
      </c>
    </row>
    <row r="435" spans="1:19" hidden="1">
      <c r="A435" s="159">
        <v>433</v>
      </c>
      <c r="B435" s="160" t="s">
        <v>1725</v>
      </c>
      <c r="C435" s="160" t="s">
        <v>234</v>
      </c>
      <c r="D435" s="160" t="s">
        <v>247</v>
      </c>
      <c r="E435" s="160" t="s">
        <v>303</v>
      </c>
      <c r="F435" s="159">
        <v>193341</v>
      </c>
      <c r="G435" s="159">
        <v>32279</v>
      </c>
      <c r="H435" s="157"/>
      <c r="I435" s="160" t="s">
        <v>1726</v>
      </c>
      <c r="J435" s="160" t="s">
        <v>505</v>
      </c>
      <c r="K435" s="160" t="s">
        <v>56</v>
      </c>
      <c r="L435" s="160" t="s">
        <v>240</v>
      </c>
      <c r="M435" s="160" t="s">
        <v>1727</v>
      </c>
      <c r="N435" s="160" t="s">
        <v>448</v>
      </c>
      <c r="O435" s="160" t="s">
        <v>256</v>
      </c>
      <c r="P435" s="160" t="s">
        <v>244</v>
      </c>
      <c r="Q435" s="160">
        <v>100</v>
      </c>
      <c r="R435" s="160">
        <v>2</v>
      </c>
      <c r="S435" s="160" t="s">
        <v>257</v>
      </c>
    </row>
    <row r="436" spans="1:19" hidden="1">
      <c r="A436" s="159">
        <v>434</v>
      </c>
      <c r="B436" s="160" t="s">
        <v>1728</v>
      </c>
      <c r="C436" s="160" t="s">
        <v>234</v>
      </c>
      <c r="D436" s="160" t="s">
        <v>287</v>
      </c>
      <c r="E436" s="160" t="s">
        <v>288</v>
      </c>
      <c r="F436" s="159">
        <v>603961</v>
      </c>
      <c r="G436" s="159">
        <v>104986</v>
      </c>
      <c r="H436" s="157"/>
      <c r="I436" s="160" t="s">
        <v>1729</v>
      </c>
      <c r="J436" s="160" t="s">
        <v>505</v>
      </c>
      <c r="K436" s="160" t="s">
        <v>56</v>
      </c>
      <c r="L436" s="160" t="s">
        <v>240</v>
      </c>
      <c r="M436" s="160" t="s">
        <v>1730</v>
      </c>
      <c r="N436" s="160" t="s">
        <v>301</v>
      </c>
      <c r="O436" s="160" t="s">
        <v>256</v>
      </c>
      <c r="P436" s="160" t="s">
        <v>269</v>
      </c>
      <c r="Q436" s="160">
        <v>100</v>
      </c>
      <c r="R436" s="160">
        <v>5</v>
      </c>
      <c r="S436" s="160" t="s">
        <v>245</v>
      </c>
    </row>
    <row r="437" spans="1:19" hidden="1">
      <c r="A437" s="159">
        <v>435</v>
      </c>
      <c r="B437" s="160" t="s">
        <v>1731</v>
      </c>
      <c r="C437" s="160" t="s">
        <v>234</v>
      </c>
      <c r="D437" s="160" t="s">
        <v>283</v>
      </c>
      <c r="E437" s="160" t="s">
        <v>1732</v>
      </c>
      <c r="F437" s="159">
        <v>312</v>
      </c>
      <c r="G437" s="159">
        <v>61</v>
      </c>
      <c r="H437" s="157"/>
      <c r="I437" s="160" t="s">
        <v>1733</v>
      </c>
      <c r="J437" s="160" t="s">
        <v>254</v>
      </c>
      <c r="K437" s="160" t="s">
        <v>56</v>
      </c>
      <c r="L437" s="160" t="s">
        <v>240</v>
      </c>
      <c r="M437" s="160" t="s">
        <v>1734</v>
      </c>
      <c r="N437" s="160" t="s">
        <v>456</v>
      </c>
      <c r="O437" s="160" t="s">
        <v>256</v>
      </c>
      <c r="P437" s="160" t="s">
        <v>244</v>
      </c>
      <c r="Q437" s="160"/>
      <c r="R437" s="160">
        <v>2</v>
      </c>
      <c r="S437" s="160" t="s">
        <v>257</v>
      </c>
    </row>
    <row r="438" spans="1:19" hidden="1">
      <c r="A438" s="159">
        <v>436</v>
      </c>
      <c r="B438" s="160" t="s">
        <v>1735</v>
      </c>
      <c r="C438" s="160" t="s">
        <v>234</v>
      </c>
      <c r="D438" s="160" t="s">
        <v>508</v>
      </c>
      <c r="E438" s="160" t="s">
        <v>1736</v>
      </c>
      <c r="F438" s="159">
        <v>229</v>
      </c>
      <c r="G438" s="159">
        <v>41</v>
      </c>
      <c r="H438" s="157"/>
      <c r="I438" s="160" t="s">
        <v>238</v>
      </c>
      <c r="J438" s="160" t="s">
        <v>238</v>
      </c>
      <c r="K438" s="160" t="s">
        <v>239</v>
      </c>
      <c r="L438" s="160" t="s">
        <v>240</v>
      </c>
      <c r="M438" s="160" t="s">
        <v>1226</v>
      </c>
      <c r="N438" s="160" t="s">
        <v>301</v>
      </c>
      <c r="O438" s="160" t="s">
        <v>243</v>
      </c>
      <c r="P438" s="160" t="s">
        <v>244</v>
      </c>
      <c r="Q438" s="160"/>
      <c r="R438" s="160"/>
      <c r="S438" s="160" t="s">
        <v>245</v>
      </c>
    </row>
    <row r="439" spans="1:19" hidden="1">
      <c r="A439" s="159">
        <v>437</v>
      </c>
      <c r="B439" s="160" t="s">
        <v>1737</v>
      </c>
      <c r="C439" s="160" t="s">
        <v>234</v>
      </c>
      <c r="D439" s="160" t="s">
        <v>603</v>
      </c>
      <c r="E439" s="160" t="s">
        <v>1738</v>
      </c>
      <c r="F439" s="159">
        <v>113</v>
      </c>
      <c r="G439" s="159">
        <v>18</v>
      </c>
      <c r="H439" s="157"/>
      <c r="I439" s="160" t="s">
        <v>1739</v>
      </c>
      <c r="J439" s="160" t="s">
        <v>238</v>
      </c>
      <c r="K439" s="160" t="s">
        <v>239</v>
      </c>
      <c r="L439" s="160" t="s">
        <v>240</v>
      </c>
      <c r="M439" s="160" t="s">
        <v>1738</v>
      </c>
      <c r="N439" s="160" t="s">
        <v>792</v>
      </c>
      <c r="O439" s="160" t="s">
        <v>243</v>
      </c>
      <c r="P439" s="160" t="s">
        <v>244</v>
      </c>
      <c r="Q439" s="160"/>
      <c r="R439" s="160"/>
      <c r="S439" s="160" t="s">
        <v>245</v>
      </c>
    </row>
    <row r="440" spans="1:19" hidden="1">
      <c r="A440" s="159">
        <v>438</v>
      </c>
      <c r="B440" s="160" t="s">
        <v>1740</v>
      </c>
      <c r="C440" s="160" t="s">
        <v>234</v>
      </c>
      <c r="D440" s="160" t="s">
        <v>287</v>
      </c>
      <c r="E440" s="160" t="s">
        <v>288</v>
      </c>
      <c r="F440" s="159">
        <v>603961</v>
      </c>
      <c r="G440" s="159">
        <v>104986</v>
      </c>
      <c r="H440" s="157"/>
      <c r="I440" s="160" t="s">
        <v>1741</v>
      </c>
      <c r="J440" s="160" t="s">
        <v>305</v>
      </c>
      <c r="K440" s="160" t="s">
        <v>306</v>
      </c>
      <c r="L440" s="160" t="s">
        <v>240</v>
      </c>
      <c r="M440" s="160" t="s">
        <v>1742</v>
      </c>
      <c r="N440" s="160" t="s">
        <v>267</v>
      </c>
      <c r="O440" s="160" t="s">
        <v>256</v>
      </c>
      <c r="P440" s="160" t="s">
        <v>732</v>
      </c>
      <c r="Q440" s="160">
        <v>100</v>
      </c>
      <c r="R440" s="160">
        <v>10</v>
      </c>
      <c r="S440" s="160" t="s">
        <v>245</v>
      </c>
    </row>
    <row r="441" spans="1:19" hidden="1">
      <c r="A441" s="159">
        <v>439</v>
      </c>
      <c r="B441" s="160" t="s">
        <v>1743</v>
      </c>
      <c r="C441" s="160" t="s">
        <v>234</v>
      </c>
      <c r="D441" s="160" t="s">
        <v>283</v>
      </c>
      <c r="E441" s="160" t="s">
        <v>388</v>
      </c>
      <c r="F441" s="159">
        <v>32766</v>
      </c>
      <c r="G441" s="159">
        <v>8075</v>
      </c>
      <c r="H441" s="157"/>
      <c r="I441" s="160" t="s">
        <v>370</v>
      </c>
      <c r="J441" s="160" t="s">
        <v>370</v>
      </c>
      <c r="K441" s="160" t="s">
        <v>56</v>
      </c>
      <c r="L441" s="160" t="s">
        <v>240</v>
      </c>
      <c r="M441" s="160" t="s">
        <v>1108</v>
      </c>
      <c r="N441" s="160" t="s">
        <v>242</v>
      </c>
      <c r="O441" s="160" t="s">
        <v>243</v>
      </c>
      <c r="P441" s="160" t="s">
        <v>244</v>
      </c>
      <c r="Q441" s="160"/>
      <c r="R441" s="160"/>
      <c r="S441" s="160" t="s">
        <v>245</v>
      </c>
    </row>
    <row r="442" spans="1:19" hidden="1">
      <c r="A442" s="159">
        <v>440</v>
      </c>
      <c r="B442" s="160" t="s">
        <v>1744</v>
      </c>
      <c r="C442" s="160" t="s">
        <v>234</v>
      </c>
      <c r="D442" s="160" t="s">
        <v>277</v>
      </c>
      <c r="E442" s="160" t="s">
        <v>1745</v>
      </c>
      <c r="F442" s="159">
        <v>61</v>
      </c>
      <c r="G442" s="159">
        <v>15</v>
      </c>
      <c r="H442" s="157"/>
      <c r="I442" s="160" t="s">
        <v>1746</v>
      </c>
      <c r="J442" s="160" t="s">
        <v>238</v>
      </c>
      <c r="K442" s="160" t="s">
        <v>239</v>
      </c>
      <c r="L442" s="160" t="s">
        <v>240</v>
      </c>
      <c r="M442" s="160" t="s">
        <v>1745</v>
      </c>
      <c r="N442" s="160" t="s">
        <v>486</v>
      </c>
      <c r="O442" s="160" t="s">
        <v>243</v>
      </c>
      <c r="P442" s="160" t="s">
        <v>244</v>
      </c>
      <c r="Q442" s="160"/>
      <c r="R442" s="160"/>
      <c r="S442" s="160" t="s">
        <v>245</v>
      </c>
    </row>
    <row r="443" spans="1:19" hidden="1">
      <c r="A443" s="159">
        <v>441</v>
      </c>
      <c r="B443" s="160" t="s">
        <v>1747</v>
      </c>
      <c r="C443" s="160" t="s">
        <v>234</v>
      </c>
      <c r="D443" s="160" t="s">
        <v>1391</v>
      </c>
      <c r="E443" s="160" t="s">
        <v>1392</v>
      </c>
      <c r="F443" s="159">
        <v>40283</v>
      </c>
      <c r="G443" s="159">
        <v>6884</v>
      </c>
      <c r="H443" s="157"/>
      <c r="I443" s="160" t="s">
        <v>1748</v>
      </c>
      <c r="J443" s="160" t="s">
        <v>305</v>
      </c>
      <c r="K443" s="160" t="s">
        <v>306</v>
      </c>
      <c r="L443" s="160" t="s">
        <v>240</v>
      </c>
      <c r="M443" s="160" t="s">
        <v>371</v>
      </c>
      <c r="N443" s="160" t="s">
        <v>1749</v>
      </c>
      <c r="O443" s="160" t="s">
        <v>243</v>
      </c>
      <c r="P443" s="160" t="s">
        <v>244</v>
      </c>
      <c r="Q443" s="160"/>
      <c r="R443" s="160"/>
      <c r="S443" s="160" t="s">
        <v>245</v>
      </c>
    </row>
    <row r="444" spans="1:19" hidden="1">
      <c r="A444" s="159">
        <v>442</v>
      </c>
      <c r="B444" s="160" t="s">
        <v>1750</v>
      </c>
      <c r="C444" s="160" t="s">
        <v>234</v>
      </c>
      <c r="D444" s="160" t="s">
        <v>247</v>
      </c>
      <c r="E444" s="160" t="s">
        <v>303</v>
      </c>
      <c r="F444" s="159">
        <v>193341</v>
      </c>
      <c r="G444" s="159">
        <v>32279</v>
      </c>
      <c r="H444" s="157"/>
      <c r="I444" s="160" t="s">
        <v>1751</v>
      </c>
      <c r="J444" s="160" t="s">
        <v>311</v>
      </c>
      <c r="K444" s="160" t="s">
        <v>56</v>
      </c>
      <c r="L444" s="160" t="s">
        <v>240</v>
      </c>
      <c r="M444" s="160" t="s">
        <v>1752</v>
      </c>
      <c r="N444" s="160" t="s">
        <v>1753</v>
      </c>
      <c r="O444" s="160" t="s">
        <v>256</v>
      </c>
      <c r="P444" s="160" t="s">
        <v>1622</v>
      </c>
      <c r="Q444" s="160">
        <v>5.12</v>
      </c>
      <c r="R444" s="160">
        <v>5.12</v>
      </c>
      <c r="S444" s="160" t="s">
        <v>245</v>
      </c>
    </row>
    <row r="445" spans="1:19" hidden="1">
      <c r="A445" s="159">
        <v>443</v>
      </c>
      <c r="B445" s="160" t="s">
        <v>1754</v>
      </c>
      <c r="C445" s="160" t="s">
        <v>234</v>
      </c>
      <c r="D445" s="160" t="s">
        <v>365</v>
      </c>
      <c r="E445" s="160" t="s">
        <v>1755</v>
      </c>
      <c r="F445" s="159">
        <v>644</v>
      </c>
      <c r="G445" s="159">
        <v>107</v>
      </c>
      <c r="H445" s="157"/>
      <c r="I445" s="160" t="s">
        <v>1756</v>
      </c>
      <c r="J445" s="160" t="s">
        <v>238</v>
      </c>
      <c r="K445" s="160" t="s">
        <v>239</v>
      </c>
      <c r="L445" s="160" t="s">
        <v>240</v>
      </c>
      <c r="M445" s="160" t="s">
        <v>280</v>
      </c>
      <c r="N445" s="160" t="s">
        <v>340</v>
      </c>
      <c r="O445" s="160" t="s">
        <v>243</v>
      </c>
      <c r="P445" s="160" t="s">
        <v>244</v>
      </c>
      <c r="Q445" s="160"/>
      <c r="R445" s="160"/>
      <c r="S445" s="160" t="s">
        <v>245</v>
      </c>
    </row>
    <row r="446" spans="1:19" hidden="1">
      <c r="A446" s="159">
        <v>444</v>
      </c>
      <c r="B446" s="160" t="s">
        <v>1757</v>
      </c>
      <c r="C446" s="160" t="s">
        <v>234</v>
      </c>
      <c r="D446" s="160" t="s">
        <v>271</v>
      </c>
      <c r="E446" s="160" t="s">
        <v>1758</v>
      </c>
      <c r="F446" s="159">
        <v>112</v>
      </c>
      <c r="G446" s="159">
        <v>12</v>
      </c>
      <c r="H446" s="157"/>
      <c r="I446" s="160" t="s">
        <v>1759</v>
      </c>
      <c r="J446" s="160" t="s">
        <v>238</v>
      </c>
      <c r="K446" s="160" t="s">
        <v>239</v>
      </c>
      <c r="L446" s="160" t="s">
        <v>240</v>
      </c>
      <c r="M446" s="160" t="s">
        <v>262</v>
      </c>
      <c r="N446" s="160" t="s">
        <v>267</v>
      </c>
      <c r="O446" s="160" t="s">
        <v>243</v>
      </c>
      <c r="P446" s="160" t="s">
        <v>244</v>
      </c>
      <c r="Q446" s="160"/>
      <c r="R446" s="160"/>
      <c r="S446" s="160" t="s">
        <v>245</v>
      </c>
    </row>
    <row r="447" spans="1:19" hidden="1">
      <c r="A447" s="159">
        <v>445</v>
      </c>
      <c r="B447" s="160" t="s">
        <v>1760</v>
      </c>
      <c r="C447" s="160" t="s">
        <v>234</v>
      </c>
      <c r="D447" s="160" t="s">
        <v>235</v>
      </c>
      <c r="E447" s="160" t="s">
        <v>1761</v>
      </c>
      <c r="F447" s="159">
        <v>707</v>
      </c>
      <c r="G447" s="159">
        <v>109</v>
      </c>
      <c r="H447" s="157"/>
      <c r="I447" s="160" t="s">
        <v>1762</v>
      </c>
      <c r="J447" s="160" t="s">
        <v>238</v>
      </c>
      <c r="K447" s="160" t="s">
        <v>239</v>
      </c>
      <c r="L447" s="160" t="s">
        <v>240</v>
      </c>
      <c r="M447" s="160" t="s">
        <v>1108</v>
      </c>
      <c r="N447" s="160" t="s">
        <v>448</v>
      </c>
      <c r="O447" s="160" t="s">
        <v>243</v>
      </c>
      <c r="P447" s="160" t="s">
        <v>244</v>
      </c>
      <c r="Q447" s="160"/>
      <c r="R447" s="160"/>
      <c r="S447" s="160" t="s">
        <v>245</v>
      </c>
    </row>
    <row r="448" spans="1:19" hidden="1">
      <c r="A448" s="159">
        <v>446</v>
      </c>
      <c r="B448" s="160" t="s">
        <v>1763</v>
      </c>
      <c r="C448" s="160" t="s">
        <v>234</v>
      </c>
      <c r="D448" s="160" t="s">
        <v>283</v>
      </c>
      <c r="E448" s="160" t="s">
        <v>1764</v>
      </c>
      <c r="F448" s="159">
        <v>361</v>
      </c>
      <c r="G448" s="159">
        <v>26</v>
      </c>
      <c r="H448" s="157"/>
      <c r="I448" s="160" t="s">
        <v>1765</v>
      </c>
      <c r="J448" s="160" t="s">
        <v>238</v>
      </c>
      <c r="K448" s="160" t="s">
        <v>239</v>
      </c>
      <c r="L448" s="160" t="s">
        <v>240</v>
      </c>
      <c r="M448" s="160" t="s">
        <v>1764</v>
      </c>
      <c r="N448" s="160" t="s">
        <v>244</v>
      </c>
      <c r="O448" s="160" t="s">
        <v>243</v>
      </c>
      <c r="P448" s="160" t="s">
        <v>244</v>
      </c>
      <c r="Q448" s="160"/>
      <c r="R448" s="160"/>
      <c r="S448" s="160" t="s">
        <v>245</v>
      </c>
    </row>
    <row r="449" spans="1:19" hidden="1">
      <c r="A449" s="159">
        <v>447</v>
      </c>
      <c r="B449" s="160" t="s">
        <v>1766</v>
      </c>
      <c r="C449" s="160" t="s">
        <v>234</v>
      </c>
      <c r="D449" s="160" t="s">
        <v>315</v>
      </c>
      <c r="E449" s="160" t="s">
        <v>1767</v>
      </c>
      <c r="F449" s="159">
        <v>317</v>
      </c>
      <c r="G449" s="159">
        <v>66</v>
      </c>
      <c r="H449" s="157"/>
      <c r="I449" s="160" t="s">
        <v>1768</v>
      </c>
      <c r="J449" s="160" t="s">
        <v>238</v>
      </c>
      <c r="K449" s="160" t="s">
        <v>239</v>
      </c>
      <c r="L449" s="160" t="s">
        <v>240</v>
      </c>
      <c r="M449" s="160" t="s">
        <v>1769</v>
      </c>
      <c r="N449" s="160" t="s">
        <v>528</v>
      </c>
      <c r="O449" s="160" t="s">
        <v>243</v>
      </c>
      <c r="P449" s="160" t="s">
        <v>244</v>
      </c>
      <c r="Q449" s="160"/>
      <c r="R449" s="160"/>
      <c r="S449" s="160" t="s">
        <v>245</v>
      </c>
    </row>
    <row r="450" spans="1:19" hidden="1">
      <c r="A450" s="159">
        <v>448</v>
      </c>
      <c r="B450" s="160" t="s">
        <v>1770</v>
      </c>
      <c r="C450" s="160" t="s">
        <v>234</v>
      </c>
      <c r="D450" s="160" t="s">
        <v>287</v>
      </c>
      <c r="E450" s="160" t="s">
        <v>288</v>
      </c>
      <c r="F450" s="159">
        <v>603961</v>
      </c>
      <c r="G450" s="159">
        <v>104986</v>
      </c>
      <c r="H450" s="157"/>
      <c r="I450" s="160" t="s">
        <v>1771</v>
      </c>
      <c r="J450" s="160" t="s">
        <v>311</v>
      </c>
      <c r="K450" s="160" t="s">
        <v>56</v>
      </c>
      <c r="L450" s="160" t="s">
        <v>240</v>
      </c>
      <c r="M450" s="160" t="s">
        <v>452</v>
      </c>
      <c r="N450" s="160" t="s">
        <v>281</v>
      </c>
      <c r="O450" s="160" t="s">
        <v>256</v>
      </c>
      <c r="P450" s="160" t="s">
        <v>732</v>
      </c>
      <c r="Q450" s="160">
        <v>10</v>
      </c>
      <c r="R450" s="160">
        <v>10</v>
      </c>
      <c r="S450" s="160" t="s">
        <v>245</v>
      </c>
    </row>
    <row r="451" spans="1:19" hidden="1">
      <c r="A451" s="159">
        <v>449</v>
      </c>
      <c r="B451" s="160" t="s">
        <v>1772</v>
      </c>
      <c r="C451" s="160" t="s">
        <v>234</v>
      </c>
      <c r="D451" s="160" t="s">
        <v>247</v>
      </c>
      <c r="E451" s="160" t="s">
        <v>1773</v>
      </c>
      <c r="F451" s="159">
        <v>149</v>
      </c>
      <c r="G451" s="159">
        <v>25</v>
      </c>
      <c r="H451" s="157"/>
      <c r="I451" s="160" t="s">
        <v>1774</v>
      </c>
      <c r="J451" s="160" t="s">
        <v>238</v>
      </c>
      <c r="K451" s="160" t="s">
        <v>239</v>
      </c>
      <c r="L451" s="160" t="s">
        <v>240</v>
      </c>
      <c r="M451" s="160" t="s">
        <v>1775</v>
      </c>
      <c r="N451" s="160" t="s">
        <v>1776</v>
      </c>
      <c r="O451" s="160" t="s">
        <v>243</v>
      </c>
      <c r="P451" s="160" t="s">
        <v>244</v>
      </c>
      <c r="Q451" s="160"/>
      <c r="R451" s="160"/>
      <c r="S451" s="160" t="s">
        <v>245</v>
      </c>
    </row>
    <row r="452" spans="1:19" hidden="1">
      <c r="A452" s="159">
        <v>450</v>
      </c>
      <c r="B452" s="160" t="s">
        <v>1777</v>
      </c>
      <c r="C452" s="160" t="s">
        <v>234</v>
      </c>
      <c r="D452" s="160" t="s">
        <v>287</v>
      </c>
      <c r="E452" s="160" t="s">
        <v>288</v>
      </c>
      <c r="F452" s="159">
        <v>603961</v>
      </c>
      <c r="G452" s="159">
        <v>104986</v>
      </c>
      <c r="H452" s="157"/>
      <c r="I452" s="160" t="s">
        <v>378</v>
      </c>
      <c r="J452" s="160" t="s">
        <v>305</v>
      </c>
      <c r="K452" s="160" t="s">
        <v>306</v>
      </c>
      <c r="L452" s="160" t="s">
        <v>240</v>
      </c>
      <c r="M452" s="160" t="s">
        <v>1778</v>
      </c>
      <c r="N452" s="160" t="s">
        <v>267</v>
      </c>
      <c r="O452" s="160" t="s">
        <v>243</v>
      </c>
      <c r="P452" s="160" t="s">
        <v>244</v>
      </c>
      <c r="Q452" s="160"/>
      <c r="R452" s="160"/>
      <c r="S452" s="160" t="s">
        <v>245</v>
      </c>
    </row>
    <row r="453" spans="1:19" hidden="1">
      <c r="A453" s="159">
        <v>451</v>
      </c>
      <c r="B453" s="160" t="s">
        <v>1779</v>
      </c>
      <c r="C453" s="160" t="s">
        <v>234</v>
      </c>
      <c r="D453" s="160" t="s">
        <v>247</v>
      </c>
      <c r="E453" s="160" t="s">
        <v>1780</v>
      </c>
      <c r="F453" s="159">
        <v>657</v>
      </c>
      <c r="G453" s="159">
        <v>95</v>
      </c>
      <c r="H453" s="157"/>
      <c r="I453" s="160" t="s">
        <v>1781</v>
      </c>
      <c r="J453" s="160" t="s">
        <v>254</v>
      </c>
      <c r="K453" s="160" t="s">
        <v>56</v>
      </c>
      <c r="L453" s="160" t="s">
        <v>240</v>
      </c>
      <c r="M453" s="160" t="s">
        <v>1149</v>
      </c>
      <c r="N453" s="160" t="s">
        <v>1095</v>
      </c>
      <c r="O453" s="160" t="s">
        <v>256</v>
      </c>
      <c r="P453" s="160" t="s">
        <v>244</v>
      </c>
      <c r="Q453" s="160"/>
      <c r="R453" s="160">
        <v>2</v>
      </c>
      <c r="S453" s="160" t="s">
        <v>257</v>
      </c>
    </row>
    <row r="454" spans="1:19" hidden="1">
      <c r="A454" s="159">
        <v>452</v>
      </c>
      <c r="B454" s="160" t="s">
        <v>1782</v>
      </c>
      <c r="C454" s="160" t="s">
        <v>234</v>
      </c>
      <c r="D454" s="160" t="s">
        <v>235</v>
      </c>
      <c r="E454" s="160" t="s">
        <v>1783</v>
      </c>
      <c r="F454" s="159">
        <v>1146</v>
      </c>
      <c r="G454" s="159">
        <v>207</v>
      </c>
      <c r="H454" s="157"/>
      <c r="I454" s="160" t="s">
        <v>1784</v>
      </c>
      <c r="J454" s="160" t="s">
        <v>254</v>
      </c>
      <c r="K454" s="160" t="s">
        <v>56</v>
      </c>
      <c r="L454" s="160" t="s">
        <v>240</v>
      </c>
      <c r="M454" s="160" t="s">
        <v>1783</v>
      </c>
      <c r="N454" s="160" t="s">
        <v>1506</v>
      </c>
      <c r="O454" s="160" t="s">
        <v>256</v>
      </c>
      <c r="P454" s="160" t="s">
        <v>244</v>
      </c>
      <c r="Q454" s="160">
        <v>100</v>
      </c>
      <c r="R454" s="160">
        <v>5</v>
      </c>
      <c r="S454" s="160" t="s">
        <v>257</v>
      </c>
    </row>
    <row r="455" spans="1:19" hidden="1">
      <c r="A455" s="159">
        <v>453</v>
      </c>
      <c r="B455" s="160" t="s">
        <v>1785</v>
      </c>
      <c r="C455" s="160" t="s">
        <v>234</v>
      </c>
      <c r="D455" s="160" t="s">
        <v>247</v>
      </c>
      <c r="E455" s="160" t="s">
        <v>303</v>
      </c>
      <c r="F455" s="159">
        <v>193341</v>
      </c>
      <c r="G455" s="159">
        <v>32279</v>
      </c>
      <c r="H455" s="157"/>
      <c r="I455" s="160" t="s">
        <v>1786</v>
      </c>
      <c r="J455" s="160" t="s">
        <v>311</v>
      </c>
      <c r="K455" s="160" t="s">
        <v>56</v>
      </c>
      <c r="L455" s="160" t="s">
        <v>318</v>
      </c>
      <c r="M455" s="160" t="s">
        <v>343</v>
      </c>
      <c r="N455" s="160" t="s">
        <v>275</v>
      </c>
      <c r="O455" s="160" t="s">
        <v>256</v>
      </c>
      <c r="P455" s="160" t="s">
        <v>345</v>
      </c>
      <c r="Q455" s="160">
        <v>100</v>
      </c>
      <c r="R455" s="160">
        <v>5</v>
      </c>
      <c r="S455" s="160" t="s">
        <v>245</v>
      </c>
    </row>
    <row r="456" spans="1:19" hidden="1">
      <c r="A456" s="159">
        <v>454</v>
      </c>
      <c r="B456" s="160" t="s">
        <v>1787</v>
      </c>
      <c r="C456" s="160" t="s">
        <v>234</v>
      </c>
      <c r="D456" s="160" t="s">
        <v>360</v>
      </c>
      <c r="E456" s="160" t="s">
        <v>1788</v>
      </c>
      <c r="F456" s="159">
        <v>6000</v>
      </c>
      <c r="G456" s="159">
        <v>1283</v>
      </c>
      <c r="H456" s="157"/>
      <c r="I456" s="160" t="s">
        <v>1789</v>
      </c>
      <c r="J456" s="160" t="s">
        <v>305</v>
      </c>
      <c r="K456" s="160" t="s">
        <v>306</v>
      </c>
      <c r="L456" s="160" t="s">
        <v>318</v>
      </c>
      <c r="M456" s="160" t="s">
        <v>363</v>
      </c>
      <c r="N456" s="160" t="s">
        <v>1790</v>
      </c>
      <c r="O456" s="160" t="s">
        <v>256</v>
      </c>
      <c r="P456" s="160" t="s">
        <v>269</v>
      </c>
      <c r="Q456" s="160">
        <v>100</v>
      </c>
      <c r="R456" s="160">
        <v>10</v>
      </c>
      <c r="S456" s="160" t="s">
        <v>257</v>
      </c>
    </row>
    <row r="457" spans="1:19" hidden="1">
      <c r="A457" s="159">
        <v>455</v>
      </c>
      <c r="B457" s="160" t="s">
        <v>1791</v>
      </c>
      <c r="C457" s="160" t="s">
        <v>234</v>
      </c>
      <c r="D457" s="160" t="s">
        <v>247</v>
      </c>
      <c r="E457" s="160" t="s">
        <v>303</v>
      </c>
      <c r="F457" s="159">
        <v>193341</v>
      </c>
      <c r="G457" s="159">
        <v>32279</v>
      </c>
      <c r="H457" s="157"/>
      <c r="I457" s="160" t="s">
        <v>1792</v>
      </c>
      <c r="J457" s="160" t="s">
        <v>1320</v>
      </c>
      <c r="K457" s="160" t="s">
        <v>306</v>
      </c>
      <c r="L457" s="160" t="s">
        <v>240</v>
      </c>
      <c r="M457" s="160" t="s">
        <v>307</v>
      </c>
      <c r="N457" s="160" t="s">
        <v>852</v>
      </c>
      <c r="O457" s="160" t="s">
        <v>243</v>
      </c>
      <c r="P457" s="160" t="s">
        <v>244</v>
      </c>
      <c r="Q457" s="160"/>
      <c r="R457" s="160"/>
      <c r="S457" s="160" t="s">
        <v>245</v>
      </c>
    </row>
    <row r="458" spans="1:19" hidden="1">
      <c r="A458" s="159">
        <v>456</v>
      </c>
      <c r="B458" s="160" t="s">
        <v>1793</v>
      </c>
      <c r="C458" s="160" t="s">
        <v>234</v>
      </c>
      <c r="D458" s="160" t="s">
        <v>287</v>
      </c>
      <c r="E458" s="160" t="s">
        <v>288</v>
      </c>
      <c r="F458" s="159">
        <v>603961</v>
      </c>
      <c r="G458" s="159">
        <v>104986</v>
      </c>
      <c r="H458" s="157"/>
      <c r="I458" s="160" t="s">
        <v>1794</v>
      </c>
      <c r="J458" s="160" t="s">
        <v>379</v>
      </c>
      <c r="K458" s="160" t="s">
        <v>380</v>
      </c>
      <c r="L458" s="160" t="s">
        <v>240</v>
      </c>
      <c r="M458" s="160" t="s">
        <v>1795</v>
      </c>
      <c r="N458" s="160" t="s">
        <v>1796</v>
      </c>
      <c r="O458" s="160" t="s">
        <v>243</v>
      </c>
      <c r="P458" s="160" t="s">
        <v>244</v>
      </c>
      <c r="Q458" s="160"/>
      <c r="R458" s="160"/>
      <c r="S458" s="160" t="s">
        <v>245</v>
      </c>
    </row>
    <row r="459" spans="1:19" hidden="1">
      <c r="A459" s="159">
        <v>457</v>
      </c>
      <c r="B459" s="160" t="s">
        <v>1797</v>
      </c>
      <c r="C459" s="160" t="s">
        <v>234</v>
      </c>
      <c r="D459" s="160" t="s">
        <v>315</v>
      </c>
      <c r="E459" s="160" t="s">
        <v>1798</v>
      </c>
      <c r="F459" s="159">
        <v>35</v>
      </c>
      <c r="G459" s="159">
        <v>4</v>
      </c>
      <c r="H459" s="157"/>
      <c r="I459" s="160" t="s">
        <v>1799</v>
      </c>
      <c r="J459" s="160" t="s">
        <v>238</v>
      </c>
      <c r="K459" s="160" t="s">
        <v>239</v>
      </c>
      <c r="L459" s="160" t="s">
        <v>240</v>
      </c>
      <c r="M459" s="160" t="s">
        <v>1798</v>
      </c>
      <c r="N459" s="160" t="s">
        <v>931</v>
      </c>
      <c r="O459" s="160" t="s">
        <v>243</v>
      </c>
      <c r="P459" s="160" t="s">
        <v>244</v>
      </c>
      <c r="Q459" s="160"/>
      <c r="R459" s="160"/>
      <c r="S459" s="160" t="s">
        <v>245</v>
      </c>
    </row>
    <row r="460" spans="1:19" hidden="1">
      <c r="A460" s="159">
        <v>458</v>
      </c>
      <c r="B460" s="160" t="s">
        <v>1800</v>
      </c>
      <c r="C460" s="160" t="s">
        <v>234</v>
      </c>
      <c r="D460" s="160" t="s">
        <v>287</v>
      </c>
      <c r="E460" s="160" t="s">
        <v>288</v>
      </c>
      <c r="F460" s="159">
        <v>603961</v>
      </c>
      <c r="G460" s="159">
        <v>104986</v>
      </c>
      <c r="H460" s="157"/>
      <c r="I460" s="160" t="s">
        <v>1801</v>
      </c>
      <c r="J460" s="160" t="s">
        <v>495</v>
      </c>
      <c r="K460" s="160" t="s">
        <v>56</v>
      </c>
      <c r="L460" s="160" t="s">
        <v>240</v>
      </c>
      <c r="M460" s="160" t="s">
        <v>1802</v>
      </c>
      <c r="N460" s="160" t="s">
        <v>313</v>
      </c>
      <c r="O460" s="160" t="s">
        <v>1803</v>
      </c>
      <c r="P460" s="160" t="s">
        <v>1804</v>
      </c>
      <c r="Q460" s="160">
        <v>50</v>
      </c>
      <c r="R460" s="160">
        <v>2</v>
      </c>
      <c r="S460" s="160" t="s">
        <v>245</v>
      </c>
    </row>
    <row r="461" spans="1:19" hidden="1">
      <c r="A461" s="159">
        <v>459</v>
      </c>
      <c r="B461" s="160" t="s">
        <v>1805</v>
      </c>
      <c r="C461" s="160" t="s">
        <v>234</v>
      </c>
      <c r="D461" s="160" t="s">
        <v>365</v>
      </c>
      <c r="E461" s="160" t="s">
        <v>1806</v>
      </c>
      <c r="F461" s="159">
        <v>127</v>
      </c>
      <c r="G461" s="159">
        <v>15</v>
      </c>
      <c r="H461" s="157"/>
      <c r="I461" s="160" t="s">
        <v>1807</v>
      </c>
      <c r="J461" s="160" t="s">
        <v>238</v>
      </c>
      <c r="K461" s="160" t="s">
        <v>239</v>
      </c>
      <c r="L461" s="160" t="s">
        <v>240</v>
      </c>
      <c r="M461" s="160" t="s">
        <v>1806</v>
      </c>
      <c r="N461" s="160" t="s">
        <v>1203</v>
      </c>
      <c r="O461" s="160" t="s">
        <v>243</v>
      </c>
      <c r="P461" s="160" t="s">
        <v>244</v>
      </c>
      <c r="Q461" s="160"/>
      <c r="R461" s="160"/>
      <c r="S461" s="160" t="s">
        <v>245</v>
      </c>
    </row>
    <row r="462" spans="1:19" hidden="1">
      <c r="A462" s="159">
        <v>460</v>
      </c>
      <c r="B462" s="160" t="s">
        <v>1808</v>
      </c>
      <c r="C462" s="160" t="s">
        <v>234</v>
      </c>
      <c r="D462" s="160" t="s">
        <v>271</v>
      </c>
      <c r="E462" s="160" t="s">
        <v>1809</v>
      </c>
      <c r="F462" s="159">
        <v>64</v>
      </c>
      <c r="G462" s="159">
        <v>15</v>
      </c>
      <c r="H462" s="157"/>
      <c r="I462" s="160" t="s">
        <v>1695</v>
      </c>
      <c r="J462" s="160" t="s">
        <v>238</v>
      </c>
      <c r="K462" s="160" t="s">
        <v>239</v>
      </c>
      <c r="L462" s="160" t="s">
        <v>240</v>
      </c>
      <c r="M462" s="160" t="s">
        <v>1809</v>
      </c>
      <c r="N462" s="160" t="s">
        <v>767</v>
      </c>
      <c r="O462" s="160" t="s">
        <v>243</v>
      </c>
      <c r="P462" s="160" t="s">
        <v>244</v>
      </c>
      <c r="Q462" s="160"/>
      <c r="R462" s="160"/>
      <c r="S462" s="160" t="s">
        <v>245</v>
      </c>
    </row>
    <row r="463" spans="1:19" hidden="1">
      <c r="A463" s="159">
        <v>461</v>
      </c>
      <c r="B463" s="160" t="s">
        <v>1810</v>
      </c>
      <c r="C463" s="160" t="s">
        <v>234</v>
      </c>
      <c r="D463" s="160" t="s">
        <v>271</v>
      </c>
      <c r="E463" s="160" t="s">
        <v>1811</v>
      </c>
      <c r="F463" s="159">
        <v>189</v>
      </c>
      <c r="G463" s="159">
        <v>31</v>
      </c>
      <c r="H463" s="157"/>
      <c r="I463" s="160" t="s">
        <v>1219</v>
      </c>
      <c r="J463" s="160" t="s">
        <v>238</v>
      </c>
      <c r="K463" s="160" t="s">
        <v>239</v>
      </c>
      <c r="L463" s="160" t="s">
        <v>240</v>
      </c>
      <c r="M463" s="160" t="s">
        <v>280</v>
      </c>
      <c r="N463" s="160" t="s">
        <v>994</v>
      </c>
      <c r="O463" s="160" t="s">
        <v>243</v>
      </c>
      <c r="P463" s="160" t="s">
        <v>244</v>
      </c>
      <c r="Q463" s="160"/>
      <c r="R463" s="160"/>
      <c r="S463" s="160" t="s">
        <v>245</v>
      </c>
    </row>
    <row r="464" spans="1:19" hidden="1">
      <c r="A464" s="159">
        <v>462</v>
      </c>
      <c r="B464" s="160" t="s">
        <v>1812</v>
      </c>
      <c r="C464" s="160" t="s">
        <v>234</v>
      </c>
      <c r="D464" s="160" t="s">
        <v>508</v>
      </c>
      <c r="E464" s="160" t="s">
        <v>1813</v>
      </c>
      <c r="F464" s="159">
        <v>182</v>
      </c>
      <c r="G464" s="159">
        <v>22</v>
      </c>
      <c r="H464" s="157"/>
      <c r="I464" s="160" t="s">
        <v>238</v>
      </c>
      <c r="J464" s="160" t="s">
        <v>238</v>
      </c>
      <c r="K464" s="160" t="s">
        <v>239</v>
      </c>
      <c r="L464" s="160" t="s">
        <v>240</v>
      </c>
      <c r="M464" s="160" t="s">
        <v>280</v>
      </c>
      <c r="N464" s="160" t="s">
        <v>464</v>
      </c>
      <c r="O464" s="160" t="s">
        <v>243</v>
      </c>
      <c r="P464" s="160" t="s">
        <v>244</v>
      </c>
      <c r="Q464" s="160"/>
      <c r="R464" s="160"/>
      <c r="S464" s="160" t="s">
        <v>245</v>
      </c>
    </row>
    <row r="465" spans="1:19" hidden="1">
      <c r="A465" s="159">
        <v>463</v>
      </c>
      <c r="B465" s="160" t="s">
        <v>1814</v>
      </c>
      <c r="C465" s="160" t="s">
        <v>234</v>
      </c>
      <c r="D465" s="160" t="s">
        <v>360</v>
      </c>
      <c r="E465" s="160" t="s">
        <v>1788</v>
      </c>
      <c r="F465" s="159">
        <v>6000</v>
      </c>
      <c r="G465" s="159">
        <v>1283</v>
      </c>
      <c r="H465" s="157"/>
      <c r="I465" s="160" t="s">
        <v>1789</v>
      </c>
      <c r="J465" s="160" t="s">
        <v>305</v>
      </c>
      <c r="K465" s="160" t="s">
        <v>306</v>
      </c>
      <c r="L465" s="160" t="s">
        <v>240</v>
      </c>
      <c r="M465" s="160" t="s">
        <v>447</v>
      </c>
      <c r="N465" s="160" t="s">
        <v>1815</v>
      </c>
      <c r="O465" s="160" t="s">
        <v>256</v>
      </c>
      <c r="P465" s="160" t="s">
        <v>1816</v>
      </c>
      <c r="Q465" s="160">
        <v>15</v>
      </c>
      <c r="R465" s="160">
        <v>15</v>
      </c>
      <c r="S465" s="160" t="s">
        <v>245</v>
      </c>
    </row>
    <row r="466" spans="1:19" hidden="1">
      <c r="A466" s="159">
        <v>464</v>
      </c>
      <c r="B466" s="160" t="s">
        <v>1817</v>
      </c>
      <c r="C466" s="160" t="s">
        <v>234</v>
      </c>
      <c r="D466" s="160" t="s">
        <v>287</v>
      </c>
      <c r="E466" s="160" t="s">
        <v>288</v>
      </c>
      <c r="F466" s="159">
        <v>603961</v>
      </c>
      <c r="G466" s="159">
        <v>104986</v>
      </c>
      <c r="H466" s="157"/>
      <c r="I466" s="160" t="s">
        <v>1818</v>
      </c>
      <c r="J466" s="160" t="s">
        <v>333</v>
      </c>
      <c r="K466" s="160" t="s">
        <v>56</v>
      </c>
      <c r="L466" s="160" t="s">
        <v>240</v>
      </c>
      <c r="M466" s="160" t="s">
        <v>1819</v>
      </c>
      <c r="N466" s="160" t="s">
        <v>1820</v>
      </c>
      <c r="O466" s="160" t="s">
        <v>256</v>
      </c>
      <c r="P466" s="160" t="s">
        <v>732</v>
      </c>
      <c r="Q466" s="160">
        <v>4</v>
      </c>
      <c r="R466" s="160">
        <v>4</v>
      </c>
      <c r="S466" s="160" t="s">
        <v>245</v>
      </c>
    </row>
    <row r="467" spans="1:19" hidden="1">
      <c r="A467" s="159">
        <v>465</v>
      </c>
      <c r="B467" s="160" t="s">
        <v>1821</v>
      </c>
      <c r="C467" s="160" t="s">
        <v>234</v>
      </c>
      <c r="D467" s="160" t="s">
        <v>287</v>
      </c>
      <c r="E467" s="160" t="s">
        <v>288</v>
      </c>
      <c r="F467" s="159">
        <v>603961</v>
      </c>
      <c r="G467" s="159">
        <v>104986</v>
      </c>
      <c r="H467" s="157"/>
      <c r="I467" s="160" t="s">
        <v>289</v>
      </c>
      <c r="J467" s="160" t="s">
        <v>290</v>
      </c>
      <c r="K467" s="160" t="s">
        <v>291</v>
      </c>
      <c r="L467" s="160" t="s">
        <v>318</v>
      </c>
      <c r="M467" s="160" t="s">
        <v>1822</v>
      </c>
      <c r="N467" s="160" t="s">
        <v>301</v>
      </c>
      <c r="O467" s="160" t="s">
        <v>256</v>
      </c>
      <c r="P467" s="160" t="s">
        <v>269</v>
      </c>
      <c r="Q467" s="160">
        <v>20</v>
      </c>
      <c r="R467" s="160">
        <v>20</v>
      </c>
      <c r="S467" s="160" t="s">
        <v>245</v>
      </c>
    </row>
    <row r="468" spans="1:19" hidden="1">
      <c r="A468" s="159">
        <v>466</v>
      </c>
      <c r="B468" s="160" t="s">
        <v>1823</v>
      </c>
      <c r="C468" s="160" t="s">
        <v>234</v>
      </c>
      <c r="D468" s="160" t="s">
        <v>235</v>
      </c>
      <c r="E468" s="160" t="s">
        <v>445</v>
      </c>
      <c r="F468" s="159">
        <v>1837</v>
      </c>
      <c r="G468" s="159">
        <v>321</v>
      </c>
      <c r="H468" s="157"/>
      <c r="I468" s="160" t="s">
        <v>1824</v>
      </c>
      <c r="J468" s="160" t="s">
        <v>751</v>
      </c>
      <c r="K468" s="160" t="s">
        <v>306</v>
      </c>
      <c r="L468" s="160" t="s">
        <v>240</v>
      </c>
      <c r="M468" s="160" t="s">
        <v>447</v>
      </c>
      <c r="N468" s="160" t="s">
        <v>619</v>
      </c>
      <c r="O468" s="160" t="s">
        <v>256</v>
      </c>
      <c r="P468" s="160" t="s">
        <v>269</v>
      </c>
      <c r="Q468" s="160"/>
      <c r="R468" s="160">
        <v>2</v>
      </c>
      <c r="S468" s="160" t="s">
        <v>257</v>
      </c>
    </row>
    <row r="469" spans="1:19" hidden="1">
      <c r="A469" s="159">
        <v>467</v>
      </c>
      <c r="B469" s="160" t="s">
        <v>1825</v>
      </c>
      <c r="C469" s="160" t="s">
        <v>234</v>
      </c>
      <c r="D469" s="160" t="s">
        <v>323</v>
      </c>
      <c r="E469" s="160" t="s">
        <v>1826</v>
      </c>
      <c r="F469" s="159">
        <v>116</v>
      </c>
      <c r="G469" s="159">
        <v>41</v>
      </c>
      <c r="H469" s="157"/>
      <c r="I469" s="160" t="s">
        <v>1827</v>
      </c>
      <c r="J469" s="160" t="s">
        <v>238</v>
      </c>
      <c r="K469" s="160" t="s">
        <v>239</v>
      </c>
      <c r="L469" s="160" t="s">
        <v>240</v>
      </c>
      <c r="M469" s="160" t="s">
        <v>1826</v>
      </c>
      <c r="N469" s="160" t="s">
        <v>619</v>
      </c>
      <c r="O469" s="160" t="s">
        <v>243</v>
      </c>
      <c r="P469" s="160" t="s">
        <v>244</v>
      </c>
      <c r="Q469" s="160"/>
      <c r="R469" s="160"/>
      <c r="S469" s="160" t="s">
        <v>245</v>
      </c>
    </row>
    <row r="470" spans="1:19" hidden="1">
      <c r="A470" s="159">
        <v>468</v>
      </c>
      <c r="B470" s="160" t="s">
        <v>1828</v>
      </c>
      <c r="C470" s="160" t="s">
        <v>234</v>
      </c>
      <c r="D470" s="160" t="s">
        <v>277</v>
      </c>
      <c r="E470" s="160" t="s">
        <v>1829</v>
      </c>
      <c r="F470" s="159">
        <v>16</v>
      </c>
      <c r="G470" s="159">
        <v>3</v>
      </c>
      <c r="H470" s="157"/>
      <c r="I470" s="160" t="s">
        <v>1830</v>
      </c>
      <c r="J470" s="160" t="s">
        <v>238</v>
      </c>
      <c r="K470" s="160" t="s">
        <v>239</v>
      </c>
      <c r="L470" s="160" t="s">
        <v>240</v>
      </c>
      <c r="M470" s="160" t="s">
        <v>1829</v>
      </c>
      <c r="N470" s="160" t="s">
        <v>1831</v>
      </c>
      <c r="O470" s="160" t="s">
        <v>243</v>
      </c>
      <c r="P470" s="160" t="s">
        <v>244</v>
      </c>
      <c r="Q470" s="160"/>
      <c r="R470" s="160"/>
      <c r="S470" s="160" t="s">
        <v>245</v>
      </c>
    </row>
    <row r="471" spans="1:19" hidden="1">
      <c r="A471" s="159">
        <v>469</v>
      </c>
      <c r="B471" s="160" t="s">
        <v>1832</v>
      </c>
      <c r="C471" s="160" t="s">
        <v>234</v>
      </c>
      <c r="D471" s="160" t="s">
        <v>247</v>
      </c>
      <c r="E471" s="160" t="s">
        <v>303</v>
      </c>
      <c r="F471" s="159">
        <v>193341</v>
      </c>
      <c r="G471" s="159">
        <v>32279</v>
      </c>
      <c r="H471" s="157"/>
      <c r="I471" s="160" t="s">
        <v>1833</v>
      </c>
      <c r="J471" s="160" t="s">
        <v>333</v>
      </c>
      <c r="K471" s="160" t="s">
        <v>56</v>
      </c>
      <c r="L471" s="160" t="s">
        <v>240</v>
      </c>
      <c r="M471" s="160" t="s">
        <v>1834</v>
      </c>
      <c r="N471" s="160" t="s">
        <v>971</v>
      </c>
      <c r="O471" s="160" t="s">
        <v>256</v>
      </c>
      <c r="P471" s="160" t="s">
        <v>244</v>
      </c>
      <c r="Q471" s="160">
        <v>9</v>
      </c>
      <c r="R471" s="160">
        <v>9</v>
      </c>
      <c r="S471" s="160" t="s">
        <v>245</v>
      </c>
    </row>
    <row r="472" spans="1:19" hidden="1">
      <c r="A472" s="159">
        <v>470</v>
      </c>
      <c r="B472" s="160" t="s">
        <v>1835</v>
      </c>
      <c r="C472" s="160" t="s">
        <v>234</v>
      </c>
      <c r="D472" s="160" t="s">
        <v>235</v>
      </c>
      <c r="E472" s="160" t="s">
        <v>1836</v>
      </c>
      <c r="F472" s="159">
        <v>1440</v>
      </c>
      <c r="G472" s="159">
        <v>301</v>
      </c>
      <c r="H472" s="157"/>
      <c r="I472" s="160" t="s">
        <v>1837</v>
      </c>
      <c r="J472" s="160" t="s">
        <v>254</v>
      </c>
      <c r="K472" s="160" t="s">
        <v>56</v>
      </c>
      <c r="L472" s="160" t="s">
        <v>240</v>
      </c>
      <c r="M472" s="160" t="s">
        <v>695</v>
      </c>
      <c r="N472" s="160" t="s">
        <v>513</v>
      </c>
      <c r="O472" s="160" t="s">
        <v>256</v>
      </c>
      <c r="P472" s="160" t="s">
        <v>269</v>
      </c>
      <c r="Q472" s="160">
        <v>2</v>
      </c>
      <c r="R472" s="160">
        <v>2</v>
      </c>
      <c r="S472" s="160" t="s">
        <v>257</v>
      </c>
    </row>
    <row r="473" spans="1:19" hidden="1">
      <c r="A473" s="159">
        <v>471</v>
      </c>
      <c r="B473" s="160" t="s">
        <v>1838</v>
      </c>
      <c r="C473" s="160" t="s">
        <v>234</v>
      </c>
      <c r="D473" s="160" t="s">
        <v>295</v>
      </c>
      <c r="E473" s="160" t="s">
        <v>1839</v>
      </c>
      <c r="F473" s="159">
        <v>295</v>
      </c>
      <c r="G473" s="159">
        <v>39</v>
      </c>
      <c r="H473" s="157"/>
      <c r="I473" s="160" t="s">
        <v>1840</v>
      </c>
      <c r="J473" s="160" t="s">
        <v>238</v>
      </c>
      <c r="K473" s="160" t="s">
        <v>239</v>
      </c>
      <c r="L473" s="160" t="s">
        <v>240</v>
      </c>
      <c r="M473" s="160" t="s">
        <v>1841</v>
      </c>
      <c r="N473" s="160" t="s">
        <v>852</v>
      </c>
      <c r="O473" s="160" t="s">
        <v>243</v>
      </c>
      <c r="P473" s="160" t="s">
        <v>244</v>
      </c>
      <c r="Q473" s="160"/>
      <c r="R473" s="160"/>
      <c r="S473" s="160" t="s">
        <v>245</v>
      </c>
    </row>
    <row r="474" spans="1:19" hidden="1">
      <c r="A474" s="159">
        <v>472</v>
      </c>
      <c r="B474" s="160" t="s">
        <v>1842</v>
      </c>
      <c r="C474" s="160" t="s">
        <v>234</v>
      </c>
      <c r="D474" s="160" t="s">
        <v>360</v>
      </c>
      <c r="E474" s="160" t="s">
        <v>1843</v>
      </c>
      <c r="F474" s="159">
        <v>10</v>
      </c>
      <c r="G474" s="159">
        <v>1</v>
      </c>
      <c r="H474" s="157"/>
      <c r="I474" s="160" t="s">
        <v>1844</v>
      </c>
      <c r="J474" s="160" t="s">
        <v>238</v>
      </c>
      <c r="K474" s="160" t="s">
        <v>239</v>
      </c>
      <c r="L474" s="160" t="s">
        <v>240</v>
      </c>
      <c r="M474" s="160" t="s">
        <v>1843</v>
      </c>
      <c r="N474" s="160" t="s">
        <v>532</v>
      </c>
      <c r="O474" s="160" t="s">
        <v>243</v>
      </c>
      <c r="P474" s="160" t="s">
        <v>244</v>
      </c>
      <c r="Q474" s="160"/>
      <c r="R474" s="160"/>
      <c r="S474" s="160" t="s">
        <v>245</v>
      </c>
    </row>
    <row r="475" spans="1:19" hidden="1">
      <c r="A475" s="159">
        <v>473</v>
      </c>
      <c r="B475" s="160" t="s">
        <v>1845</v>
      </c>
      <c r="C475" s="160" t="s">
        <v>234</v>
      </c>
      <c r="D475" s="160" t="s">
        <v>315</v>
      </c>
      <c r="E475" s="160" t="s">
        <v>1846</v>
      </c>
      <c r="F475" s="159">
        <v>269</v>
      </c>
      <c r="G475" s="159">
        <v>29</v>
      </c>
      <c r="H475" s="157"/>
      <c r="I475" s="160" t="s">
        <v>1847</v>
      </c>
      <c r="J475" s="160" t="s">
        <v>238</v>
      </c>
      <c r="K475" s="160" t="s">
        <v>239</v>
      </c>
      <c r="L475" s="160" t="s">
        <v>240</v>
      </c>
      <c r="M475" s="160" t="s">
        <v>1848</v>
      </c>
      <c r="N475" s="160" t="s">
        <v>313</v>
      </c>
      <c r="O475" s="160" t="s">
        <v>243</v>
      </c>
      <c r="P475" s="160" t="s">
        <v>244</v>
      </c>
      <c r="Q475" s="160"/>
      <c r="R475" s="160"/>
      <c r="S475" s="160" t="s">
        <v>245</v>
      </c>
    </row>
    <row r="476" spans="1:19" hidden="1">
      <c r="A476" s="159">
        <v>474</v>
      </c>
      <c r="B476" s="160" t="s">
        <v>1849</v>
      </c>
      <c r="C476" s="160" t="s">
        <v>234</v>
      </c>
      <c r="D476" s="160" t="s">
        <v>247</v>
      </c>
      <c r="E476" s="160" t="s">
        <v>303</v>
      </c>
      <c r="F476" s="159">
        <v>193341</v>
      </c>
      <c r="G476" s="159">
        <v>32279</v>
      </c>
      <c r="H476" s="157"/>
      <c r="I476" s="160" t="s">
        <v>1850</v>
      </c>
      <c r="J476" s="160" t="s">
        <v>333</v>
      </c>
      <c r="K476" s="160" t="s">
        <v>56</v>
      </c>
      <c r="L476" s="160" t="s">
        <v>240</v>
      </c>
      <c r="M476" s="160" t="s">
        <v>371</v>
      </c>
      <c r="N476" s="160" t="s">
        <v>372</v>
      </c>
      <c r="O476" s="160" t="s">
        <v>256</v>
      </c>
      <c r="P476" s="160" t="s">
        <v>345</v>
      </c>
      <c r="Q476" s="160">
        <v>9</v>
      </c>
      <c r="R476" s="160">
        <v>9</v>
      </c>
      <c r="S476" s="160" t="s">
        <v>245</v>
      </c>
    </row>
    <row r="477" spans="1:19" hidden="1">
      <c r="A477" s="159">
        <v>475</v>
      </c>
      <c r="B477" s="160" t="s">
        <v>1851</v>
      </c>
      <c r="C477" s="160" t="s">
        <v>234</v>
      </c>
      <c r="D477" s="160" t="s">
        <v>271</v>
      </c>
      <c r="E477" s="160" t="s">
        <v>1852</v>
      </c>
      <c r="F477" s="159">
        <v>137</v>
      </c>
      <c r="G477" s="159">
        <v>18</v>
      </c>
      <c r="H477" s="157"/>
      <c r="I477" s="160" t="s">
        <v>1853</v>
      </c>
      <c r="J477" s="160" t="s">
        <v>238</v>
      </c>
      <c r="K477" s="160" t="s">
        <v>239</v>
      </c>
      <c r="L477" s="160" t="s">
        <v>240</v>
      </c>
      <c r="M477" s="160" t="s">
        <v>1854</v>
      </c>
      <c r="N477" s="160" t="s">
        <v>528</v>
      </c>
      <c r="O477" s="160" t="s">
        <v>243</v>
      </c>
      <c r="P477" s="160" t="s">
        <v>244</v>
      </c>
      <c r="Q477" s="160"/>
      <c r="R477" s="160"/>
      <c r="S477" s="160" t="s">
        <v>245</v>
      </c>
    </row>
    <row r="478" spans="1:19" hidden="1">
      <c r="A478" s="159">
        <v>476</v>
      </c>
      <c r="B478" s="160" t="s">
        <v>1855</v>
      </c>
      <c r="C478" s="160" t="s">
        <v>234</v>
      </c>
      <c r="D478" s="160" t="s">
        <v>271</v>
      </c>
      <c r="E478" s="160" t="s">
        <v>1548</v>
      </c>
      <c r="F478" s="159">
        <v>98</v>
      </c>
      <c r="G478" s="159">
        <v>19</v>
      </c>
      <c r="H478" s="157"/>
      <c r="I478" s="160" t="s">
        <v>1549</v>
      </c>
      <c r="J478" s="160" t="s">
        <v>238</v>
      </c>
      <c r="K478" s="160" t="s">
        <v>239</v>
      </c>
      <c r="L478" s="160" t="s">
        <v>240</v>
      </c>
      <c r="M478" s="160" t="s">
        <v>1548</v>
      </c>
      <c r="N478" s="160" t="s">
        <v>852</v>
      </c>
      <c r="O478" s="160" t="s">
        <v>243</v>
      </c>
      <c r="P478" s="160" t="s">
        <v>244</v>
      </c>
      <c r="Q478" s="160"/>
      <c r="R478" s="160"/>
      <c r="S478" s="160" t="s">
        <v>245</v>
      </c>
    </row>
    <row r="479" spans="1:19" hidden="1">
      <c r="A479" s="159">
        <v>477</v>
      </c>
      <c r="B479" s="160" t="s">
        <v>1856</v>
      </c>
      <c r="C479" s="160" t="s">
        <v>234</v>
      </c>
      <c r="D479" s="160" t="s">
        <v>566</v>
      </c>
      <c r="E479" s="160" t="s">
        <v>1857</v>
      </c>
      <c r="F479" s="159">
        <v>757</v>
      </c>
      <c r="G479" s="159">
        <v>142</v>
      </c>
      <c r="H479" s="157"/>
      <c r="I479" s="160" t="s">
        <v>1858</v>
      </c>
      <c r="J479" s="160" t="s">
        <v>238</v>
      </c>
      <c r="K479" s="160" t="s">
        <v>239</v>
      </c>
      <c r="L479" s="160" t="s">
        <v>240</v>
      </c>
      <c r="M479" s="160" t="s">
        <v>447</v>
      </c>
      <c r="N479" s="160" t="s">
        <v>349</v>
      </c>
      <c r="O479" s="160" t="s">
        <v>243</v>
      </c>
      <c r="P479" s="160" t="s">
        <v>244</v>
      </c>
      <c r="Q479" s="160"/>
      <c r="R479" s="160"/>
      <c r="S479" s="160" t="s">
        <v>245</v>
      </c>
    </row>
    <row r="480" spans="1:19" hidden="1">
      <c r="A480" s="159">
        <v>478</v>
      </c>
      <c r="B480" s="160" t="s">
        <v>1859</v>
      </c>
      <c r="C480" s="160" t="s">
        <v>234</v>
      </c>
      <c r="D480" s="160" t="s">
        <v>247</v>
      </c>
      <c r="E480" s="160" t="s">
        <v>303</v>
      </c>
      <c r="F480" s="159">
        <v>193341</v>
      </c>
      <c r="G480" s="159">
        <v>32279</v>
      </c>
      <c r="H480" s="157"/>
      <c r="I480" s="160" t="s">
        <v>1860</v>
      </c>
      <c r="J480" s="160" t="s">
        <v>305</v>
      </c>
      <c r="K480" s="160" t="s">
        <v>306</v>
      </c>
      <c r="L480" s="160" t="s">
        <v>318</v>
      </c>
      <c r="M480" s="160" t="s">
        <v>1861</v>
      </c>
      <c r="N480" s="160" t="s">
        <v>801</v>
      </c>
      <c r="O480" s="160" t="s">
        <v>268</v>
      </c>
      <c r="P480" s="160" t="s">
        <v>269</v>
      </c>
      <c r="Q480" s="160">
        <v>2</v>
      </c>
      <c r="R480" s="160">
        <v>8</v>
      </c>
      <c r="S480" s="160" t="s">
        <v>245</v>
      </c>
    </row>
    <row r="481" spans="1:19" hidden="1">
      <c r="A481" s="159">
        <v>479</v>
      </c>
      <c r="B481" s="160" t="s">
        <v>1862</v>
      </c>
      <c r="C481" s="160" t="s">
        <v>234</v>
      </c>
      <c r="D481" s="160" t="s">
        <v>365</v>
      </c>
      <c r="E481" s="160" t="s">
        <v>1863</v>
      </c>
      <c r="F481" s="159">
        <v>48</v>
      </c>
      <c r="G481" s="159">
        <v>8</v>
      </c>
      <c r="H481" s="157"/>
      <c r="I481" s="160" t="s">
        <v>1864</v>
      </c>
      <c r="J481" s="160" t="s">
        <v>238</v>
      </c>
      <c r="K481" s="160" t="s">
        <v>239</v>
      </c>
      <c r="L481" s="160" t="s">
        <v>240</v>
      </c>
      <c r="M481" s="160" t="s">
        <v>1863</v>
      </c>
      <c r="N481" s="160" t="s">
        <v>852</v>
      </c>
      <c r="O481" s="160" t="s">
        <v>243</v>
      </c>
      <c r="P481" s="160" t="s">
        <v>244</v>
      </c>
      <c r="Q481" s="160"/>
      <c r="R481" s="160"/>
      <c r="S481" s="160" t="s">
        <v>245</v>
      </c>
    </row>
    <row r="482" spans="1:19" hidden="1">
      <c r="A482" s="159">
        <v>480</v>
      </c>
      <c r="B482" s="160" t="s">
        <v>1865</v>
      </c>
      <c r="C482" s="160" t="s">
        <v>234</v>
      </c>
      <c r="D482" s="160" t="s">
        <v>235</v>
      </c>
      <c r="E482" s="160" t="s">
        <v>1866</v>
      </c>
      <c r="F482" s="159">
        <v>542</v>
      </c>
      <c r="G482" s="159">
        <v>69</v>
      </c>
      <c r="H482" s="157"/>
      <c r="I482" s="160" t="s">
        <v>1867</v>
      </c>
      <c r="J482" s="160" t="s">
        <v>238</v>
      </c>
      <c r="K482" s="160" t="s">
        <v>239</v>
      </c>
      <c r="L482" s="160" t="s">
        <v>240</v>
      </c>
      <c r="M482" s="160" t="s">
        <v>1866</v>
      </c>
      <c r="N482" s="160" t="s">
        <v>1868</v>
      </c>
      <c r="O482" s="160" t="s">
        <v>243</v>
      </c>
      <c r="P482" s="160" t="s">
        <v>244</v>
      </c>
      <c r="Q482" s="160"/>
      <c r="R482" s="160"/>
      <c r="S482" s="160" t="s">
        <v>245</v>
      </c>
    </row>
    <row r="483" spans="1:19" hidden="1">
      <c r="A483" s="159">
        <v>481</v>
      </c>
      <c r="B483" s="160" t="s">
        <v>1869</v>
      </c>
      <c r="C483" s="160" t="s">
        <v>234</v>
      </c>
      <c r="D483" s="160" t="s">
        <v>283</v>
      </c>
      <c r="E483" s="160" t="s">
        <v>1870</v>
      </c>
      <c r="F483" s="159">
        <v>38</v>
      </c>
      <c r="G483" s="159">
        <v>12</v>
      </c>
      <c r="H483" s="157"/>
      <c r="I483" s="160" t="s">
        <v>1871</v>
      </c>
      <c r="J483" s="160" t="s">
        <v>238</v>
      </c>
      <c r="K483" s="160" t="s">
        <v>239</v>
      </c>
      <c r="L483" s="160" t="s">
        <v>240</v>
      </c>
      <c r="M483" s="160" t="s">
        <v>1870</v>
      </c>
      <c r="N483" s="160" t="s">
        <v>244</v>
      </c>
      <c r="O483" s="160" t="s">
        <v>243</v>
      </c>
      <c r="P483" s="160" t="s">
        <v>244</v>
      </c>
      <c r="Q483" s="160"/>
      <c r="R483" s="160"/>
      <c r="S483" s="160" t="s">
        <v>245</v>
      </c>
    </row>
    <row r="484" spans="1:19" hidden="1">
      <c r="A484" s="159">
        <v>482</v>
      </c>
      <c r="B484" s="160" t="s">
        <v>1872</v>
      </c>
      <c r="C484" s="160" t="s">
        <v>234</v>
      </c>
      <c r="D484" s="160" t="s">
        <v>247</v>
      </c>
      <c r="E484" s="160" t="s">
        <v>1873</v>
      </c>
      <c r="F484" s="159">
        <v>1720</v>
      </c>
      <c r="G484" s="159">
        <v>334</v>
      </c>
      <c r="H484" s="157"/>
      <c r="I484" s="160" t="s">
        <v>1874</v>
      </c>
      <c r="J484" s="160" t="s">
        <v>254</v>
      </c>
      <c r="K484" s="160" t="s">
        <v>56</v>
      </c>
      <c r="L484" s="160" t="s">
        <v>240</v>
      </c>
      <c r="M484" s="160" t="s">
        <v>1873</v>
      </c>
      <c r="N484" s="160" t="s">
        <v>255</v>
      </c>
      <c r="O484" s="160" t="s">
        <v>256</v>
      </c>
      <c r="P484" s="160" t="s">
        <v>244</v>
      </c>
      <c r="Q484" s="160">
        <v>2</v>
      </c>
      <c r="R484" s="160">
        <v>2</v>
      </c>
      <c r="S484" s="160" t="s">
        <v>257</v>
      </c>
    </row>
    <row r="485" spans="1:19" hidden="1">
      <c r="A485" s="159">
        <v>483</v>
      </c>
      <c r="B485" s="160" t="s">
        <v>1875</v>
      </c>
      <c r="C485" s="160" t="s">
        <v>234</v>
      </c>
      <c r="D485" s="160" t="s">
        <v>247</v>
      </c>
      <c r="E485" s="160" t="s">
        <v>303</v>
      </c>
      <c r="F485" s="159">
        <v>193341</v>
      </c>
      <c r="G485" s="159">
        <v>32279</v>
      </c>
      <c r="H485" s="157"/>
      <c r="I485" s="160" t="s">
        <v>1876</v>
      </c>
      <c r="J485" s="160" t="s">
        <v>311</v>
      </c>
      <c r="K485" s="160" t="s">
        <v>56</v>
      </c>
      <c r="L485" s="160" t="s">
        <v>240</v>
      </c>
      <c r="M485" s="160" t="s">
        <v>392</v>
      </c>
      <c r="N485" s="160" t="s">
        <v>801</v>
      </c>
      <c r="O485" s="160" t="s">
        <v>256</v>
      </c>
      <c r="P485" s="160" t="s">
        <v>244</v>
      </c>
      <c r="Q485" s="160">
        <v>100</v>
      </c>
      <c r="R485" s="160">
        <v>10</v>
      </c>
      <c r="S485" s="160" t="s">
        <v>257</v>
      </c>
    </row>
    <row r="486" spans="1:19" hidden="1">
      <c r="A486" s="159">
        <v>484</v>
      </c>
      <c r="B486" s="160" t="s">
        <v>1877</v>
      </c>
      <c r="C486" s="160" t="s">
        <v>234</v>
      </c>
      <c r="D486" s="160" t="s">
        <v>1391</v>
      </c>
      <c r="E486" s="160" t="s">
        <v>1392</v>
      </c>
      <c r="F486" s="159">
        <v>40283</v>
      </c>
      <c r="G486" s="159">
        <v>6884</v>
      </c>
      <c r="H486" s="157"/>
      <c r="I486" s="160" t="s">
        <v>1878</v>
      </c>
      <c r="J486" s="160" t="s">
        <v>311</v>
      </c>
      <c r="K486" s="160" t="s">
        <v>56</v>
      </c>
      <c r="L486" s="160" t="s">
        <v>240</v>
      </c>
      <c r="M486" s="160" t="s">
        <v>1879</v>
      </c>
      <c r="N486" s="160" t="s">
        <v>936</v>
      </c>
      <c r="O486" s="160" t="s">
        <v>256</v>
      </c>
      <c r="P486" s="160" t="s">
        <v>244</v>
      </c>
      <c r="Q486" s="160">
        <v>2</v>
      </c>
      <c r="R486" s="160">
        <v>2</v>
      </c>
      <c r="S486" s="160" t="s">
        <v>257</v>
      </c>
    </row>
    <row r="487" spans="1:19" hidden="1">
      <c r="A487" s="159">
        <v>485</v>
      </c>
      <c r="B487" s="160" t="s">
        <v>1880</v>
      </c>
      <c r="C487" s="160" t="s">
        <v>234</v>
      </c>
      <c r="D487" s="160" t="s">
        <v>498</v>
      </c>
      <c r="E487" s="160" t="s">
        <v>1881</v>
      </c>
      <c r="F487" s="159">
        <v>65</v>
      </c>
      <c r="G487" s="159">
        <v>9</v>
      </c>
      <c r="H487" s="157"/>
      <c r="I487" s="160" t="s">
        <v>1882</v>
      </c>
      <c r="J487" s="160" t="s">
        <v>238</v>
      </c>
      <c r="K487" s="160" t="s">
        <v>239</v>
      </c>
      <c r="L487" s="160" t="s">
        <v>240</v>
      </c>
      <c r="M487" s="160" t="s">
        <v>481</v>
      </c>
      <c r="N487" s="160" t="s">
        <v>313</v>
      </c>
      <c r="O487" s="160" t="s">
        <v>243</v>
      </c>
      <c r="P487" s="160" t="s">
        <v>244</v>
      </c>
      <c r="Q487" s="160"/>
      <c r="R487" s="160"/>
      <c r="S487" s="160" t="s">
        <v>245</v>
      </c>
    </row>
    <row r="488" spans="1:19" hidden="1">
      <c r="A488" s="159">
        <v>486</v>
      </c>
      <c r="B488" s="160" t="s">
        <v>1883</v>
      </c>
      <c r="C488" s="160" t="s">
        <v>234</v>
      </c>
      <c r="D488" s="160" t="s">
        <v>287</v>
      </c>
      <c r="E488" s="160" t="s">
        <v>288</v>
      </c>
      <c r="F488" s="159">
        <v>603961</v>
      </c>
      <c r="G488" s="159">
        <v>104986</v>
      </c>
      <c r="H488" s="157"/>
      <c r="I488" s="160" t="s">
        <v>1884</v>
      </c>
      <c r="J488" s="160" t="s">
        <v>370</v>
      </c>
      <c r="K488" s="160" t="s">
        <v>56</v>
      </c>
      <c r="L488" s="160" t="s">
        <v>240</v>
      </c>
      <c r="M488" s="160" t="s">
        <v>381</v>
      </c>
      <c r="N488" s="160" t="s">
        <v>1314</v>
      </c>
      <c r="O488" s="160" t="s">
        <v>256</v>
      </c>
      <c r="P488" s="160" t="s">
        <v>997</v>
      </c>
      <c r="Q488" s="160">
        <v>100</v>
      </c>
      <c r="R488" s="160">
        <v>20</v>
      </c>
      <c r="S488" s="160" t="s">
        <v>321</v>
      </c>
    </row>
    <row r="489" spans="1:19" hidden="1">
      <c r="A489" s="159">
        <v>487</v>
      </c>
      <c r="B489" s="160" t="s">
        <v>1885</v>
      </c>
      <c r="C489" s="160" t="s">
        <v>234</v>
      </c>
      <c r="D489" s="160" t="s">
        <v>287</v>
      </c>
      <c r="E489" s="160" t="s">
        <v>288</v>
      </c>
      <c r="F489" s="159">
        <v>603961</v>
      </c>
      <c r="G489" s="159">
        <v>104986</v>
      </c>
      <c r="H489" s="157"/>
      <c r="I489" s="160" t="s">
        <v>1886</v>
      </c>
      <c r="J489" s="160" t="s">
        <v>505</v>
      </c>
      <c r="K489" s="160" t="s">
        <v>56</v>
      </c>
      <c r="L489" s="160" t="s">
        <v>240</v>
      </c>
      <c r="M489" s="160" t="s">
        <v>935</v>
      </c>
      <c r="N489" s="160" t="s">
        <v>758</v>
      </c>
      <c r="O489" s="160" t="s">
        <v>256</v>
      </c>
      <c r="P489" s="160" t="s">
        <v>269</v>
      </c>
      <c r="Q489" s="160">
        <v>100</v>
      </c>
      <c r="R489" s="160">
        <v>5</v>
      </c>
      <c r="S489" s="160" t="s">
        <v>245</v>
      </c>
    </row>
    <row r="490" spans="1:19" hidden="1">
      <c r="A490" s="159">
        <v>488</v>
      </c>
      <c r="B490" s="160" t="s">
        <v>1887</v>
      </c>
      <c r="C490" s="160" t="s">
        <v>234</v>
      </c>
      <c r="D490" s="160" t="s">
        <v>235</v>
      </c>
      <c r="E490" s="160" t="s">
        <v>1888</v>
      </c>
      <c r="F490" s="159">
        <v>297</v>
      </c>
      <c r="G490" s="159">
        <v>21</v>
      </c>
      <c r="H490" s="157"/>
      <c r="I490" s="160" t="s">
        <v>1889</v>
      </c>
      <c r="J490" s="160" t="s">
        <v>238</v>
      </c>
      <c r="K490" s="160" t="s">
        <v>239</v>
      </c>
      <c r="L490" s="160" t="s">
        <v>240</v>
      </c>
      <c r="M490" s="160" t="s">
        <v>280</v>
      </c>
      <c r="N490" s="160" t="s">
        <v>1890</v>
      </c>
      <c r="O490" s="160" t="s">
        <v>243</v>
      </c>
      <c r="P490" s="160" t="s">
        <v>244</v>
      </c>
      <c r="Q490" s="160"/>
      <c r="R490" s="160"/>
      <c r="S490" s="160" t="s">
        <v>245</v>
      </c>
    </row>
    <row r="491" spans="1:19" hidden="1">
      <c r="A491" s="159">
        <v>489</v>
      </c>
      <c r="B491" s="160" t="s">
        <v>1891</v>
      </c>
      <c r="C491" s="160" t="s">
        <v>234</v>
      </c>
      <c r="D491" s="160" t="s">
        <v>259</v>
      </c>
      <c r="E491" s="160" t="s">
        <v>1892</v>
      </c>
      <c r="F491" s="159">
        <v>275</v>
      </c>
      <c r="G491" s="159">
        <v>46</v>
      </c>
      <c r="H491" s="157"/>
      <c r="I491" s="160" t="s">
        <v>1893</v>
      </c>
      <c r="J491" s="160" t="s">
        <v>238</v>
      </c>
      <c r="K491" s="160" t="s">
        <v>239</v>
      </c>
      <c r="L491" s="160" t="s">
        <v>240</v>
      </c>
      <c r="M491" s="160" t="s">
        <v>262</v>
      </c>
      <c r="N491" s="160" t="s">
        <v>482</v>
      </c>
      <c r="O491" s="160" t="s">
        <v>243</v>
      </c>
      <c r="P491" s="160" t="s">
        <v>244</v>
      </c>
      <c r="Q491" s="160"/>
      <c r="R491" s="160"/>
      <c r="S491" s="160" t="s">
        <v>245</v>
      </c>
    </row>
    <row r="492" spans="1:19" hidden="1">
      <c r="A492" s="159">
        <v>490</v>
      </c>
      <c r="B492" s="160" t="s">
        <v>1894</v>
      </c>
      <c r="C492" s="160" t="s">
        <v>234</v>
      </c>
      <c r="D492" s="160" t="s">
        <v>287</v>
      </c>
      <c r="E492" s="160" t="s">
        <v>288</v>
      </c>
      <c r="F492" s="159">
        <v>603961</v>
      </c>
      <c r="G492" s="159">
        <v>104986</v>
      </c>
      <c r="H492" s="157"/>
      <c r="I492" s="160" t="s">
        <v>1895</v>
      </c>
      <c r="J492" s="160" t="s">
        <v>379</v>
      </c>
      <c r="K492" s="160" t="s">
        <v>380</v>
      </c>
      <c r="L492" s="160" t="s">
        <v>240</v>
      </c>
      <c r="M492" s="160" t="s">
        <v>334</v>
      </c>
      <c r="N492" s="160" t="s">
        <v>1896</v>
      </c>
      <c r="O492" s="160" t="s">
        <v>243</v>
      </c>
      <c r="P492" s="160" t="s">
        <v>244</v>
      </c>
      <c r="Q492" s="160"/>
      <c r="R492" s="160"/>
      <c r="S492" s="160" t="s">
        <v>245</v>
      </c>
    </row>
    <row r="493" spans="1:19" hidden="1">
      <c r="A493" s="159">
        <v>491</v>
      </c>
      <c r="B493" s="160" t="s">
        <v>1897</v>
      </c>
      <c r="C493" s="160" t="s">
        <v>234</v>
      </c>
      <c r="D493" s="160" t="s">
        <v>360</v>
      </c>
      <c r="E493" s="160" t="s">
        <v>1898</v>
      </c>
      <c r="F493" s="159">
        <v>240</v>
      </c>
      <c r="G493" s="159">
        <v>22</v>
      </c>
      <c r="H493" s="157"/>
      <c r="I493" s="160" t="s">
        <v>1899</v>
      </c>
      <c r="J493" s="160" t="s">
        <v>238</v>
      </c>
      <c r="K493" s="160" t="s">
        <v>239</v>
      </c>
      <c r="L493" s="160" t="s">
        <v>240</v>
      </c>
      <c r="M493" s="160" t="s">
        <v>262</v>
      </c>
      <c r="N493" s="160" t="s">
        <v>340</v>
      </c>
      <c r="O493" s="160" t="s">
        <v>243</v>
      </c>
      <c r="P493" s="160" t="s">
        <v>244</v>
      </c>
      <c r="Q493" s="160"/>
      <c r="R493" s="160"/>
      <c r="S493" s="160" t="s">
        <v>245</v>
      </c>
    </row>
    <row r="494" spans="1:19" hidden="1">
      <c r="A494" s="159">
        <v>492</v>
      </c>
      <c r="B494" s="160" t="s">
        <v>1900</v>
      </c>
      <c r="C494" s="160" t="s">
        <v>234</v>
      </c>
      <c r="D494" s="160" t="s">
        <v>277</v>
      </c>
      <c r="E494" s="160" t="s">
        <v>1901</v>
      </c>
      <c r="F494" s="159">
        <v>87</v>
      </c>
      <c r="G494" s="159">
        <v>7</v>
      </c>
      <c r="H494" s="157"/>
      <c r="I494" s="160" t="s">
        <v>1902</v>
      </c>
      <c r="J494" s="160" t="s">
        <v>238</v>
      </c>
      <c r="K494" s="160" t="s">
        <v>239</v>
      </c>
      <c r="L494" s="160" t="s">
        <v>240</v>
      </c>
      <c r="M494" s="160" t="s">
        <v>262</v>
      </c>
      <c r="N494" s="160" t="s">
        <v>994</v>
      </c>
      <c r="O494" s="160" t="s">
        <v>243</v>
      </c>
      <c r="P494" s="160" t="s">
        <v>244</v>
      </c>
      <c r="Q494" s="160"/>
      <c r="R494" s="160"/>
      <c r="S494" s="160" t="s">
        <v>245</v>
      </c>
    </row>
    <row r="495" spans="1:19" hidden="1">
      <c r="A495" s="159">
        <v>493</v>
      </c>
      <c r="B495" s="160" t="s">
        <v>1903</v>
      </c>
      <c r="C495" s="160" t="s">
        <v>234</v>
      </c>
      <c r="D495" s="160" t="s">
        <v>287</v>
      </c>
      <c r="E495" s="160" t="s">
        <v>288</v>
      </c>
      <c r="F495" s="159">
        <v>603961</v>
      </c>
      <c r="G495" s="159">
        <v>104986</v>
      </c>
      <c r="H495" s="157"/>
      <c r="I495" s="160" t="s">
        <v>1904</v>
      </c>
      <c r="J495" s="160" t="s">
        <v>1320</v>
      </c>
      <c r="K495" s="160" t="s">
        <v>306</v>
      </c>
      <c r="L495" s="160" t="s">
        <v>240</v>
      </c>
      <c r="M495" s="160" t="s">
        <v>1428</v>
      </c>
      <c r="N495" s="160" t="s">
        <v>486</v>
      </c>
      <c r="O495" s="160" t="s">
        <v>256</v>
      </c>
      <c r="P495" s="160" t="s">
        <v>269</v>
      </c>
      <c r="Q495" s="160"/>
      <c r="R495" s="160">
        <v>2</v>
      </c>
      <c r="S495" s="160" t="s">
        <v>245</v>
      </c>
    </row>
    <row r="496" spans="1:19" hidden="1">
      <c r="A496" s="159">
        <v>494</v>
      </c>
      <c r="B496" s="160" t="s">
        <v>1905</v>
      </c>
      <c r="C496" s="160" t="s">
        <v>234</v>
      </c>
      <c r="D496" s="160" t="s">
        <v>247</v>
      </c>
      <c r="E496" s="160" t="s">
        <v>303</v>
      </c>
      <c r="F496" s="159">
        <v>193341</v>
      </c>
      <c r="G496" s="159">
        <v>32279</v>
      </c>
      <c r="H496" s="157"/>
      <c r="I496" s="160" t="s">
        <v>954</v>
      </c>
      <c r="J496" s="160" t="s">
        <v>560</v>
      </c>
      <c r="K496" s="160" t="s">
        <v>306</v>
      </c>
      <c r="L496" s="160" t="s">
        <v>240</v>
      </c>
      <c r="M496" s="160" t="s">
        <v>390</v>
      </c>
      <c r="N496" s="160" t="s">
        <v>1906</v>
      </c>
      <c r="O496" s="160" t="s">
        <v>268</v>
      </c>
      <c r="P496" s="160" t="s">
        <v>1622</v>
      </c>
      <c r="Q496" s="160">
        <v>100</v>
      </c>
      <c r="R496" s="160">
        <v>3</v>
      </c>
      <c r="S496" s="160" t="s">
        <v>257</v>
      </c>
    </row>
    <row r="497" spans="1:19" hidden="1">
      <c r="A497" s="159">
        <v>495</v>
      </c>
      <c r="B497" s="160" t="s">
        <v>1907</v>
      </c>
      <c r="C497" s="160" t="s">
        <v>234</v>
      </c>
      <c r="D497" s="160" t="s">
        <v>247</v>
      </c>
      <c r="E497" s="160" t="s">
        <v>1908</v>
      </c>
      <c r="F497" s="159">
        <v>959</v>
      </c>
      <c r="G497" s="159">
        <v>142</v>
      </c>
      <c r="H497" s="157"/>
      <c r="I497" s="160" t="s">
        <v>1909</v>
      </c>
      <c r="J497" s="160" t="s">
        <v>254</v>
      </c>
      <c r="K497" s="160" t="s">
        <v>56</v>
      </c>
      <c r="L497" s="160" t="s">
        <v>240</v>
      </c>
      <c r="M497" s="160" t="s">
        <v>447</v>
      </c>
      <c r="N497" s="160" t="s">
        <v>448</v>
      </c>
      <c r="O497" s="160" t="s">
        <v>256</v>
      </c>
      <c r="P497" s="160" t="s">
        <v>244</v>
      </c>
      <c r="Q497" s="160">
        <v>2</v>
      </c>
      <c r="R497" s="160">
        <v>2</v>
      </c>
      <c r="S497" s="160" t="s">
        <v>257</v>
      </c>
    </row>
    <row r="498" spans="1:19" hidden="1">
      <c r="A498" s="159">
        <v>496</v>
      </c>
      <c r="B498" s="160" t="s">
        <v>1910</v>
      </c>
      <c r="C498" s="160" t="s">
        <v>234</v>
      </c>
      <c r="D498" s="160" t="s">
        <v>235</v>
      </c>
      <c r="E498" s="160" t="s">
        <v>1843</v>
      </c>
      <c r="F498" s="159">
        <v>3761</v>
      </c>
      <c r="G498" s="159">
        <v>632</v>
      </c>
      <c r="H498" s="157"/>
      <c r="I498" s="160" t="s">
        <v>1911</v>
      </c>
      <c r="J498" s="160" t="s">
        <v>254</v>
      </c>
      <c r="K498" s="160" t="s">
        <v>56</v>
      </c>
      <c r="L498" s="160" t="s">
        <v>240</v>
      </c>
      <c r="M498" s="160" t="s">
        <v>800</v>
      </c>
      <c r="N498" s="160" t="s">
        <v>448</v>
      </c>
      <c r="O498" s="160" t="s">
        <v>256</v>
      </c>
      <c r="P498" s="160" t="s">
        <v>269</v>
      </c>
      <c r="Q498" s="160"/>
      <c r="R498" s="160">
        <v>2</v>
      </c>
      <c r="S498" s="160" t="s">
        <v>321</v>
      </c>
    </row>
    <row r="499" spans="1:19" hidden="1">
      <c r="A499" s="159">
        <v>497</v>
      </c>
      <c r="B499" s="160" t="s">
        <v>1912</v>
      </c>
      <c r="C499" s="160" t="s">
        <v>234</v>
      </c>
      <c r="D499" s="160" t="s">
        <v>566</v>
      </c>
      <c r="E499" s="160" t="s">
        <v>1913</v>
      </c>
      <c r="F499" s="159">
        <v>989</v>
      </c>
      <c r="G499" s="159">
        <v>180</v>
      </c>
      <c r="H499" s="157"/>
      <c r="I499" s="160" t="s">
        <v>1914</v>
      </c>
      <c r="J499" s="160" t="s">
        <v>254</v>
      </c>
      <c r="K499" s="160" t="s">
        <v>56</v>
      </c>
      <c r="L499" s="160" t="s">
        <v>240</v>
      </c>
      <c r="M499" s="160" t="s">
        <v>586</v>
      </c>
      <c r="N499" s="160" t="s">
        <v>936</v>
      </c>
      <c r="O499" s="160" t="s">
        <v>268</v>
      </c>
      <c r="P499" s="160" t="s">
        <v>1022</v>
      </c>
      <c r="Q499" s="160">
        <v>1</v>
      </c>
      <c r="R499" s="160">
        <v>1</v>
      </c>
      <c r="S499" s="160" t="s">
        <v>245</v>
      </c>
    </row>
    <row r="500" spans="1:19" hidden="1">
      <c r="A500" s="159">
        <v>498</v>
      </c>
      <c r="B500" s="160" t="s">
        <v>1915</v>
      </c>
      <c r="C500" s="160" t="s">
        <v>234</v>
      </c>
      <c r="D500" s="160" t="s">
        <v>259</v>
      </c>
      <c r="E500" s="160" t="s">
        <v>1916</v>
      </c>
      <c r="F500" s="159">
        <v>281</v>
      </c>
      <c r="G500" s="159">
        <v>42</v>
      </c>
      <c r="H500" s="157"/>
      <c r="I500" s="160" t="s">
        <v>1917</v>
      </c>
      <c r="J500" s="160" t="s">
        <v>238</v>
      </c>
      <c r="K500" s="160" t="s">
        <v>239</v>
      </c>
      <c r="L500" s="160" t="s">
        <v>240</v>
      </c>
      <c r="M500" s="160" t="s">
        <v>1918</v>
      </c>
      <c r="N500" s="160" t="s">
        <v>281</v>
      </c>
      <c r="O500" s="160" t="s">
        <v>243</v>
      </c>
      <c r="P500" s="160" t="s">
        <v>244</v>
      </c>
      <c r="Q500" s="160"/>
      <c r="R500" s="160"/>
      <c r="S500" s="160" t="s">
        <v>245</v>
      </c>
    </row>
    <row r="501" spans="1:19" hidden="1">
      <c r="A501" s="159">
        <v>499</v>
      </c>
      <c r="B501" s="160" t="s">
        <v>1919</v>
      </c>
      <c r="C501" s="160" t="s">
        <v>234</v>
      </c>
      <c r="D501" s="160" t="s">
        <v>508</v>
      </c>
      <c r="E501" s="160" t="s">
        <v>646</v>
      </c>
      <c r="F501" s="159">
        <v>15187</v>
      </c>
      <c r="G501" s="159">
        <v>3183</v>
      </c>
      <c r="H501" s="157"/>
      <c r="I501" s="160" t="s">
        <v>1920</v>
      </c>
      <c r="J501" s="160" t="s">
        <v>305</v>
      </c>
      <c r="K501" s="160" t="s">
        <v>306</v>
      </c>
      <c r="L501" s="160" t="s">
        <v>318</v>
      </c>
      <c r="M501" s="160" t="s">
        <v>363</v>
      </c>
      <c r="N501" s="160" t="s">
        <v>506</v>
      </c>
      <c r="O501" s="160" t="s">
        <v>256</v>
      </c>
      <c r="P501" s="160" t="s">
        <v>650</v>
      </c>
      <c r="Q501" s="160">
        <v>100</v>
      </c>
      <c r="R501" s="160">
        <v>3</v>
      </c>
      <c r="S501" s="160" t="s">
        <v>245</v>
      </c>
    </row>
    <row r="502" spans="1:19" hidden="1">
      <c r="A502" s="159">
        <v>500</v>
      </c>
      <c r="B502" s="160" t="s">
        <v>1921</v>
      </c>
      <c r="C502" s="160" t="s">
        <v>234</v>
      </c>
      <c r="D502" s="160" t="s">
        <v>235</v>
      </c>
      <c r="E502" s="160" t="s">
        <v>1922</v>
      </c>
      <c r="F502" s="159">
        <v>621</v>
      </c>
      <c r="G502" s="159">
        <v>158</v>
      </c>
      <c r="H502" s="157"/>
      <c r="I502" s="160" t="s">
        <v>1923</v>
      </c>
      <c r="J502" s="160" t="s">
        <v>305</v>
      </c>
      <c r="K502" s="160" t="s">
        <v>306</v>
      </c>
      <c r="L502" s="160" t="s">
        <v>240</v>
      </c>
      <c r="M502" s="160" t="s">
        <v>1924</v>
      </c>
      <c r="N502" s="160" t="s">
        <v>456</v>
      </c>
      <c r="O502" s="160" t="s">
        <v>243</v>
      </c>
      <c r="P502" s="160" t="s">
        <v>244</v>
      </c>
      <c r="Q502" s="160"/>
      <c r="R502" s="160"/>
      <c r="S502" s="160" t="s">
        <v>245</v>
      </c>
    </row>
    <row r="503" spans="1:19" hidden="1">
      <c r="A503" s="159">
        <v>501</v>
      </c>
      <c r="B503" s="160" t="s">
        <v>1925</v>
      </c>
      <c r="C503" s="160" t="s">
        <v>234</v>
      </c>
      <c r="D503" s="160" t="s">
        <v>566</v>
      </c>
      <c r="E503" s="160" t="s">
        <v>1926</v>
      </c>
      <c r="F503" s="159">
        <v>278</v>
      </c>
      <c r="G503" s="159">
        <v>42</v>
      </c>
      <c r="H503" s="157"/>
      <c r="I503" s="160" t="s">
        <v>1927</v>
      </c>
      <c r="J503" s="160" t="s">
        <v>238</v>
      </c>
      <c r="K503" s="160" t="s">
        <v>239</v>
      </c>
      <c r="L503" s="160" t="s">
        <v>240</v>
      </c>
      <c r="M503" s="160" t="s">
        <v>262</v>
      </c>
      <c r="N503" s="160" t="s">
        <v>1928</v>
      </c>
      <c r="O503" s="160" t="s">
        <v>243</v>
      </c>
      <c r="P503" s="160" t="s">
        <v>244</v>
      </c>
      <c r="Q503" s="160"/>
      <c r="R503" s="160"/>
      <c r="S503" s="160" t="s">
        <v>245</v>
      </c>
    </row>
    <row r="504" spans="1:19" hidden="1">
      <c r="A504" s="159">
        <v>502</v>
      </c>
      <c r="B504" s="160" t="s">
        <v>1929</v>
      </c>
      <c r="C504" s="160" t="s">
        <v>234</v>
      </c>
      <c r="D504" s="160" t="s">
        <v>642</v>
      </c>
      <c r="E504" s="160" t="s">
        <v>1930</v>
      </c>
      <c r="F504" s="159">
        <v>60</v>
      </c>
      <c r="G504" s="159">
        <v>8</v>
      </c>
      <c r="H504" s="157"/>
      <c r="I504" s="160" t="s">
        <v>1931</v>
      </c>
      <c r="J504" s="160" t="s">
        <v>238</v>
      </c>
      <c r="K504" s="160" t="s">
        <v>239</v>
      </c>
      <c r="L504" s="160" t="s">
        <v>240</v>
      </c>
      <c r="M504" s="160" t="s">
        <v>1932</v>
      </c>
      <c r="N504" s="160" t="s">
        <v>723</v>
      </c>
      <c r="O504" s="160" t="s">
        <v>243</v>
      </c>
      <c r="P504" s="160" t="s">
        <v>244</v>
      </c>
      <c r="Q504" s="160"/>
      <c r="R504" s="160"/>
      <c r="S504" s="160" t="s">
        <v>245</v>
      </c>
    </row>
    <row r="505" spans="1:19" hidden="1">
      <c r="A505" s="159">
        <v>503</v>
      </c>
      <c r="B505" s="160" t="s">
        <v>1933</v>
      </c>
      <c r="C505" s="160" t="s">
        <v>234</v>
      </c>
      <c r="D505" s="160" t="s">
        <v>603</v>
      </c>
      <c r="E505" s="160" t="s">
        <v>1934</v>
      </c>
      <c r="F505" s="159">
        <v>199</v>
      </c>
      <c r="G505" s="159">
        <v>28</v>
      </c>
      <c r="H505" s="157"/>
      <c r="I505" s="160" t="s">
        <v>1935</v>
      </c>
      <c r="J505" s="160" t="s">
        <v>238</v>
      </c>
      <c r="K505" s="160" t="s">
        <v>239</v>
      </c>
      <c r="L505" s="160" t="s">
        <v>240</v>
      </c>
      <c r="M505" s="160" t="s">
        <v>1934</v>
      </c>
      <c r="N505" s="160" t="s">
        <v>250</v>
      </c>
      <c r="O505" s="160" t="s">
        <v>243</v>
      </c>
      <c r="P505" s="160" t="s">
        <v>244</v>
      </c>
      <c r="Q505" s="160"/>
      <c r="R505" s="160"/>
      <c r="S505" s="160" t="s">
        <v>245</v>
      </c>
    </row>
    <row r="506" spans="1:19" hidden="1">
      <c r="A506" s="159">
        <v>504</v>
      </c>
      <c r="B506" s="160" t="s">
        <v>1936</v>
      </c>
      <c r="C506" s="160" t="s">
        <v>234</v>
      </c>
      <c r="D506" s="160" t="s">
        <v>287</v>
      </c>
      <c r="E506" s="160" t="s">
        <v>288</v>
      </c>
      <c r="F506" s="159">
        <v>603961</v>
      </c>
      <c r="G506" s="159">
        <v>104986</v>
      </c>
      <c r="H506" s="157"/>
      <c r="I506" s="160" t="s">
        <v>1937</v>
      </c>
      <c r="J506" s="160" t="s">
        <v>333</v>
      </c>
      <c r="K506" s="160" t="s">
        <v>56</v>
      </c>
      <c r="L506" s="160" t="s">
        <v>240</v>
      </c>
      <c r="M506" s="160" t="s">
        <v>1938</v>
      </c>
      <c r="N506" s="160" t="s">
        <v>1939</v>
      </c>
      <c r="O506" s="160" t="s">
        <v>256</v>
      </c>
      <c r="P506" s="160" t="s">
        <v>997</v>
      </c>
      <c r="Q506" s="160">
        <v>1000</v>
      </c>
      <c r="R506" s="160">
        <v>20</v>
      </c>
      <c r="S506" s="160" t="s">
        <v>245</v>
      </c>
    </row>
    <row r="507" spans="1:19" hidden="1">
      <c r="A507" s="159">
        <v>505</v>
      </c>
      <c r="B507" s="160" t="s">
        <v>1940</v>
      </c>
      <c r="C507" s="160" t="s">
        <v>234</v>
      </c>
      <c r="D507" s="160" t="s">
        <v>566</v>
      </c>
      <c r="E507" s="160" t="s">
        <v>1941</v>
      </c>
      <c r="F507" s="159">
        <v>616</v>
      </c>
      <c r="G507" s="159">
        <v>103</v>
      </c>
      <c r="H507" s="157"/>
      <c r="I507" s="160" t="s">
        <v>1942</v>
      </c>
      <c r="J507" s="160" t="s">
        <v>238</v>
      </c>
      <c r="K507" s="160" t="s">
        <v>239</v>
      </c>
      <c r="L507" s="160" t="s">
        <v>240</v>
      </c>
      <c r="M507" s="160" t="s">
        <v>477</v>
      </c>
      <c r="N507" s="160" t="s">
        <v>301</v>
      </c>
      <c r="O507" s="160" t="s">
        <v>243</v>
      </c>
      <c r="P507" s="160" t="s">
        <v>244</v>
      </c>
      <c r="Q507" s="160"/>
      <c r="R507" s="160"/>
      <c r="S507" s="160" t="s">
        <v>245</v>
      </c>
    </row>
    <row r="508" spans="1:19" hidden="1">
      <c r="A508" s="159">
        <v>506</v>
      </c>
      <c r="B508" s="160" t="s">
        <v>1943</v>
      </c>
      <c r="C508" s="160" t="s">
        <v>234</v>
      </c>
      <c r="D508" s="160" t="s">
        <v>235</v>
      </c>
      <c r="E508" s="160" t="s">
        <v>1205</v>
      </c>
      <c r="F508" s="159">
        <v>437</v>
      </c>
      <c r="G508" s="159">
        <v>58</v>
      </c>
      <c r="H508" s="157"/>
      <c r="I508" s="160" t="s">
        <v>1206</v>
      </c>
      <c r="J508" s="160" t="s">
        <v>238</v>
      </c>
      <c r="K508" s="160" t="s">
        <v>239</v>
      </c>
      <c r="L508" s="160" t="s">
        <v>240</v>
      </c>
      <c r="M508" s="160" t="s">
        <v>695</v>
      </c>
      <c r="N508" s="160" t="s">
        <v>448</v>
      </c>
      <c r="O508" s="160" t="s">
        <v>243</v>
      </c>
      <c r="P508" s="160" t="s">
        <v>244</v>
      </c>
      <c r="Q508" s="160"/>
      <c r="R508" s="160"/>
      <c r="S508" s="160" t="s">
        <v>245</v>
      </c>
    </row>
    <row r="509" spans="1:19" hidden="1">
      <c r="A509" s="159">
        <v>507</v>
      </c>
      <c r="B509" s="160" t="s">
        <v>1944</v>
      </c>
      <c r="C509" s="160" t="s">
        <v>234</v>
      </c>
      <c r="D509" s="160" t="s">
        <v>295</v>
      </c>
      <c r="E509" s="160" t="s">
        <v>904</v>
      </c>
      <c r="F509" s="159">
        <v>238</v>
      </c>
      <c r="G509" s="159">
        <v>29</v>
      </c>
      <c r="H509" s="157"/>
      <c r="I509" s="160" t="s">
        <v>1945</v>
      </c>
      <c r="J509" s="160" t="s">
        <v>254</v>
      </c>
      <c r="K509" s="160" t="s">
        <v>56</v>
      </c>
      <c r="L509" s="160" t="s">
        <v>240</v>
      </c>
      <c r="M509" s="160" t="s">
        <v>280</v>
      </c>
      <c r="N509" s="160" t="s">
        <v>486</v>
      </c>
      <c r="O509" s="160" t="s">
        <v>256</v>
      </c>
      <c r="P509" s="160" t="s">
        <v>244</v>
      </c>
      <c r="Q509" s="160">
        <v>100</v>
      </c>
      <c r="R509" s="160">
        <v>2</v>
      </c>
      <c r="S509" s="160" t="s">
        <v>257</v>
      </c>
    </row>
    <row r="510" spans="1:19" hidden="1">
      <c r="A510" s="159">
        <v>508</v>
      </c>
      <c r="B510" s="160" t="s">
        <v>1946</v>
      </c>
      <c r="C510" s="160" t="s">
        <v>234</v>
      </c>
      <c r="D510" s="160" t="s">
        <v>247</v>
      </c>
      <c r="E510" s="160" t="s">
        <v>303</v>
      </c>
      <c r="F510" s="159">
        <v>193341</v>
      </c>
      <c r="G510" s="159">
        <v>32279</v>
      </c>
      <c r="H510" s="157"/>
      <c r="I510" s="160" t="s">
        <v>304</v>
      </c>
      <c r="J510" s="160" t="s">
        <v>379</v>
      </c>
      <c r="K510" s="160" t="s">
        <v>380</v>
      </c>
      <c r="L510" s="160" t="s">
        <v>240</v>
      </c>
      <c r="M510" s="160" t="s">
        <v>778</v>
      </c>
      <c r="N510" s="160" t="s">
        <v>482</v>
      </c>
      <c r="O510" s="160" t="s">
        <v>243</v>
      </c>
      <c r="P510" s="160" t="s">
        <v>244</v>
      </c>
      <c r="Q510" s="160"/>
      <c r="R510" s="160"/>
      <c r="S510" s="160" t="s">
        <v>245</v>
      </c>
    </row>
    <row r="511" spans="1:19" hidden="1">
      <c r="A511" s="159">
        <v>509</v>
      </c>
      <c r="B511" s="160" t="s">
        <v>1947</v>
      </c>
      <c r="C511" s="160" t="s">
        <v>234</v>
      </c>
      <c r="D511" s="160" t="s">
        <v>642</v>
      </c>
      <c r="E511" s="160" t="s">
        <v>1948</v>
      </c>
      <c r="F511" s="159">
        <v>9</v>
      </c>
      <c r="G511" s="159">
        <v>0</v>
      </c>
      <c r="H511" s="157"/>
      <c r="I511" s="160" t="s">
        <v>1949</v>
      </c>
      <c r="J511" s="160" t="s">
        <v>238</v>
      </c>
      <c r="K511" s="160" t="s">
        <v>239</v>
      </c>
      <c r="L511" s="160" t="s">
        <v>240</v>
      </c>
      <c r="M511" s="160" t="s">
        <v>1950</v>
      </c>
      <c r="N511" s="160" t="s">
        <v>448</v>
      </c>
      <c r="O511" s="160" t="s">
        <v>243</v>
      </c>
      <c r="P511" s="160" t="s">
        <v>244</v>
      </c>
      <c r="Q511" s="160"/>
      <c r="R511" s="160"/>
      <c r="S511" s="160" t="s">
        <v>245</v>
      </c>
    </row>
    <row r="512" spans="1:19" hidden="1">
      <c r="A512" s="159">
        <v>510</v>
      </c>
      <c r="B512" s="160" t="s">
        <v>1951</v>
      </c>
      <c r="C512" s="160" t="s">
        <v>234</v>
      </c>
      <c r="D512" s="160" t="s">
        <v>323</v>
      </c>
      <c r="E512" s="160" t="s">
        <v>1118</v>
      </c>
      <c r="F512" s="159">
        <v>77</v>
      </c>
      <c r="G512" s="159">
        <v>3</v>
      </c>
      <c r="H512" s="157"/>
      <c r="I512" s="160" t="s">
        <v>1952</v>
      </c>
      <c r="J512" s="160" t="s">
        <v>238</v>
      </c>
      <c r="K512" s="160" t="s">
        <v>239</v>
      </c>
      <c r="L512" s="160" t="s">
        <v>240</v>
      </c>
      <c r="M512" s="160" t="s">
        <v>1118</v>
      </c>
      <c r="N512" s="160" t="s">
        <v>244</v>
      </c>
      <c r="O512" s="160" t="s">
        <v>243</v>
      </c>
      <c r="P512" s="160" t="s">
        <v>244</v>
      </c>
      <c r="Q512" s="160"/>
      <c r="R512" s="160"/>
      <c r="S512" s="160" t="s">
        <v>245</v>
      </c>
    </row>
    <row r="513" spans="1:19" hidden="1">
      <c r="A513" s="159">
        <v>511</v>
      </c>
      <c r="B513" s="160" t="s">
        <v>1953</v>
      </c>
      <c r="C513" s="160" t="s">
        <v>234</v>
      </c>
      <c r="D513" s="160" t="s">
        <v>247</v>
      </c>
      <c r="E513" s="160" t="s">
        <v>1954</v>
      </c>
      <c r="F513" s="159">
        <v>307</v>
      </c>
      <c r="G513" s="159">
        <v>54</v>
      </c>
      <c r="H513" s="157"/>
      <c r="I513" s="160" t="s">
        <v>1955</v>
      </c>
      <c r="J513" s="160" t="s">
        <v>238</v>
      </c>
      <c r="K513" s="160" t="s">
        <v>239</v>
      </c>
      <c r="L513" s="160" t="s">
        <v>240</v>
      </c>
      <c r="M513" s="160" t="s">
        <v>241</v>
      </c>
      <c r="N513" s="160" t="s">
        <v>242</v>
      </c>
      <c r="O513" s="160" t="s">
        <v>243</v>
      </c>
      <c r="P513" s="160" t="s">
        <v>244</v>
      </c>
      <c r="Q513" s="160"/>
      <c r="R513" s="160"/>
      <c r="S513" s="160" t="s">
        <v>245</v>
      </c>
    </row>
    <row r="514" spans="1:19" hidden="1">
      <c r="A514" s="159">
        <v>512</v>
      </c>
      <c r="B514" s="160" t="s">
        <v>1956</v>
      </c>
      <c r="C514" s="160" t="s">
        <v>234</v>
      </c>
      <c r="D514" s="160" t="s">
        <v>259</v>
      </c>
      <c r="E514" s="160" t="s">
        <v>1686</v>
      </c>
      <c r="F514" s="159">
        <v>17468</v>
      </c>
      <c r="G514" s="159">
        <v>3506</v>
      </c>
      <c r="H514" s="157"/>
      <c r="I514" s="160" t="s">
        <v>1957</v>
      </c>
      <c r="J514" s="160" t="s">
        <v>614</v>
      </c>
      <c r="K514" s="160" t="s">
        <v>419</v>
      </c>
      <c r="L514" s="160" t="s">
        <v>240</v>
      </c>
      <c r="M514" s="160" t="s">
        <v>1108</v>
      </c>
      <c r="N514" s="160" t="s">
        <v>1688</v>
      </c>
      <c r="O514" s="160" t="s">
        <v>243</v>
      </c>
      <c r="P514" s="160" t="s">
        <v>244</v>
      </c>
      <c r="Q514" s="160"/>
      <c r="R514" s="160"/>
      <c r="S514" s="160" t="s">
        <v>245</v>
      </c>
    </row>
    <row r="515" spans="1:19" hidden="1">
      <c r="A515" s="159">
        <v>513</v>
      </c>
      <c r="B515" s="160" t="s">
        <v>1958</v>
      </c>
      <c r="C515" s="160" t="s">
        <v>234</v>
      </c>
      <c r="D515" s="160" t="s">
        <v>315</v>
      </c>
      <c r="E515" s="160" t="s">
        <v>1959</v>
      </c>
      <c r="F515" s="159">
        <v>51</v>
      </c>
      <c r="G515" s="159">
        <v>7</v>
      </c>
      <c r="H515" s="157"/>
      <c r="I515" s="160" t="s">
        <v>1960</v>
      </c>
      <c r="J515" s="160" t="s">
        <v>238</v>
      </c>
      <c r="K515" s="160" t="s">
        <v>239</v>
      </c>
      <c r="L515" s="160" t="s">
        <v>240</v>
      </c>
      <c r="M515" s="160" t="s">
        <v>1959</v>
      </c>
      <c r="N515" s="160" t="s">
        <v>523</v>
      </c>
      <c r="O515" s="160" t="s">
        <v>243</v>
      </c>
      <c r="P515" s="160" t="s">
        <v>244</v>
      </c>
      <c r="Q515" s="160"/>
      <c r="R515" s="160"/>
      <c r="S515" s="160" t="s">
        <v>245</v>
      </c>
    </row>
    <row r="516" spans="1:19" hidden="1">
      <c r="A516" s="159">
        <v>514</v>
      </c>
      <c r="B516" s="160" t="s">
        <v>1961</v>
      </c>
      <c r="C516" s="160" t="s">
        <v>234</v>
      </c>
      <c r="D516" s="160" t="s">
        <v>323</v>
      </c>
      <c r="E516" s="160" t="s">
        <v>352</v>
      </c>
      <c r="F516" s="159">
        <v>30923</v>
      </c>
      <c r="G516" s="159">
        <v>6385</v>
      </c>
      <c r="H516" s="157"/>
      <c r="I516" s="160" t="s">
        <v>1155</v>
      </c>
      <c r="J516" s="160" t="s">
        <v>773</v>
      </c>
      <c r="K516" s="160" t="s">
        <v>419</v>
      </c>
      <c r="L516" s="160" t="s">
        <v>240</v>
      </c>
      <c r="M516" s="160" t="s">
        <v>1137</v>
      </c>
      <c r="N516" s="160" t="s">
        <v>393</v>
      </c>
      <c r="O516" s="160" t="s">
        <v>256</v>
      </c>
      <c r="P516" s="160" t="s">
        <v>269</v>
      </c>
      <c r="Q516" s="160"/>
      <c r="R516" s="160"/>
      <c r="S516" s="160" t="s">
        <v>245</v>
      </c>
    </row>
    <row r="517" spans="1:19" hidden="1">
      <c r="A517" s="159">
        <v>515</v>
      </c>
      <c r="B517" s="160" t="s">
        <v>1962</v>
      </c>
      <c r="C517" s="160" t="s">
        <v>234</v>
      </c>
      <c r="D517" s="160" t="s">
        <v>271</v>
      </c>
      <c r="E517" s="160" t="s">
        <v>1963</v>
      </c>
      <c r="F517" s="159">
        <v>247</v>
      </c>
      <c r="G517" s="159">
        <v>43</v>
      </c>
      <c r="H517" s="157"/>
      <c r="I517" s="160" t="s">
        <v>1964</v>
      </c>
      <c r="J517" s="160" t="s">
        <v>238</v>
      </c>
      <c r="K517" s="160" t="s">
        <v>239</v>
      </c>
      <c r="L517" s="160" t="s">
        <v>240</v>
      </c>
      <c r="M517" s="160" t="s">
        <v>516</v>
      </c>
      <c r="N517" s="160" t="s">
        <v>528</v>
      </c>
      <c r="O517" s="160" t="s">
        <v>243</v>
      </c>
      <c r="P517" s="160" t="s">
        <v>244</v>
      </c>
      <c r="Q517" s="160"/>
      <c r="R517" s="160"/>
      <c r="S517" s="160" t="s">
        <v>245</v>
      </c>
    </row>
    <row r="518" spans="1:19" hidden="1">
      <c r="A518" s="159">
        <v>516</v>
      </c>
      <c r="B518" s="160" t="s">
        <v>1965</v>
      </c>
      <c r="C518" s="160" t="s">
        <v>234</v>
      </c>
      <c r="D518" s="160" t="s">
        <v>295</v>
      </c>
      <c r="E518" s="160" t="s">
        <v>1027</v>
      </c>
      <c r="F518" s="159">
        <v>216</v>
      </c>
      <c r="G518" s="159">
        <v>0</v>
      </c>
      <c r="H518" s="157"/>
      <c r="I518" s="160" t="s">
        <v>1966</v>
      </c>
      <c r="J518" s="160" t="s">
        <v>254</v>
      </c>
      <c r="K518" s="160" t="s">
        <v>56</v>
      </c>
      <c r="L518" s="160" t="s">
        <v>240</v>
      </c>
      <c r="M518" s="160" t="s">
        <v>262</v>
      </c>
      <c r="N518" s="160" t="s">
        <v>1029</v>
      </c>
      <c r="O518" s="160" t="s">
        <v>256</v>
      </c>
      <c r="P518" s="160" t="s">
        <v>269</v>
      </c>
      <c r="Q518" s="160">
        <v>100</v>
      </c>
      <c r="R518" s="160">
        <v>2</v>
      </c>
      <c r="S518" s="160" t="s">
        <v>257</v>
      </c>
    </row>
    <row r="519" spans="1:19" hidden="1">
      <c r="A519" s="159">
        <v>517</v>
      </c>
      <c r="B519" s="160" t="s">
        <v>1967</v>
      </c>
      <c r="C519" s="160" t="s">
        <v>234</v>
      </c>
      <c r="D519" s="160" t="s">
        <v>315</v>
      </c>
      <c r="E519" s="160" t="s">
        <v>1968</v>
      </c>
      <c r="F519" s="159">
        <v>59</v>
      </c>
      <c r="G519" s="159">
        <v>11</v>
      </c>
      <c r="H519" s="157"/>
      <c r="I519" s="160" t="s">
        <v>1969</v>
      </c>
      <c r="J519" s="160" t="s">
        <v>238</v>
      </c>
      <c r="K519" s="160" t="s">
        <v>239</v>
      </c>
      <c r="L519" s="160" t="s">
        <v>240</v>
      </c>
      <c r="M519" s="160" t="s">
        <v>1970</v>
      </c>
      <c r="N519" s="160" t="s">
        <v>281</v>
      </c>
      <c r="O519" s="160" t="s">
        <v>243</v>
      </c>
      <c r="P519" s="160" t="s">
        <v>244</v>
      </c>
      <c r="Q519" s="160"/>
      <c r="R519" s="160"/>
      <c r="S519" s="160" t="s">
        <v>245</v>
      </c>
    </row>
    <row r="520" spans="1:19" hidden="1">
      <c r="A520" s="159">
        <v>518</v>
      </c>
      <c r="B520" s="160" t="s">
        <v>1971</v>
      </c>
      <c r="C520" s="160" t="s">
        <v>234</v>
      </c>
      <c r="D520" s="160" t="s">
        <v>566</v>
      </c>
      <c r="E520" s="160" t="s">
        <v>1972</v>
      </c>
      <c r="F520" s="159">
        <v>482</v>
      </c>
      <c r="G520" s="159">
        <v>64</v>
      </c>
      <c r="H520" s="157"/>
      <c r="I520" s="160" t="s">
        <v>1973</v>
      </c>
      <c r="J520" s="160" t="s">
        <v>305</v>
      </c>
      <c r="K520" s="160" t="s">
        <v>306</v>
      </c>
      <c r="L520" s="160" t="s">
        <v>240</v>
      </c>
      <c r="M520" s="160" t="s">
        <v>1974</v>
      </c>
      <c r="N520" s="160" t="s">
        <v>486</v>
      </c>
      <c r="O520" s="160" t="s">
        <v>243</v>
      </c>
      <c r="P520" s="160" t="s">
        <v>244</v>
      </c>
      <c r="Q520" s="160"/>
      <c r="R520" s="160"/>
      <c r="S520" s="160" t="s">
        <v>257</v>
      </c>
    </row>
    <row r="521" spans="1:19" hidden="1">
      <c r="A521" s="159">
        <v>519</v>
      </c>
      <c r="B521" s="160" t="s">
        <v>1975</v>
      </c>
      <c r="C521" s="160" t="s">
        <v>234</v>
      </c>
      <c r="D521" s="160" t="s">
        <v>247</v>
      </c>
      <c r="E521" s="160" t="s">
        <v>303</v>
      </c>
      <c r="F521" s="159">
        <v>193341</v>
      </c>
      <c r="G521" s="159">
        <v>32279</v>
      </c>
      <c r="H521" s="157"/>
      <c r="I521" s="160" t="s">
        <v>1976</v>
      </c>
      <c r="J521" s="160" t="s">
        <v>589</v>
      </c>
      <c r="K521" s="160" t="s">
        <v>306</v>
      </c>
      <c r="L521" s="160" t="s">
        <v>240</v>
      </c>
      <c r="M521" s="160" t="s">
        <v>307</v>
      </c>
      <c r="N521" s="160" t="s">
        <v>308</v>
      </c>
      <c r="O521" s="160" t="s">
        <v>256</v>
      </c>
      <c r="P521" s="160" t="s">
        <v>244</v>
      </c>
      <c r="Q521" s="160">
        <v>100</v>
      </c>
      <c r="R521" s="160">
        <v>10</v>
      </c>
      <c r="S521" s="160" t="s">
        <v>257</v>
      </c>
    </row>
    <row r="522" spans="1:19" hidden="1">
      <c r="A522" s="159">
        <v>520</v>
      </c>
      <c r="B522" s="160" t="s">
        <v>1977</v>
      </c>
      <c r="C522" s="160" t="s">
        <v>234</v>
      </c>
      <c r="D522" s="160" t="s">
        <v>287</v>
      </c>
      <c r="E522" s="160" t="s">
        <v>288</v>
      </c>
      <c r="F522" s="159">
        <v>603961</v>
      </c>
      <c r="G522" s="159">
        <v>104986</v>
      </c>
      <c r="H522" s="157"/>
      <c r="I522" s="160" t="s">
        <v>461</v>
      </c>
      <c r="J522" s="160" t="s">
        <v>462</v>
      </c>
      <c r="K522" s="160" t="s">
        <v>419</v>
      </c>
      <c r="L522" s="160" t="s">
        <v>318</v>
      </c>
      <c r="M522" s="160" t="s">
        <v>390</v>
      </c>
      <c r="N522" s="160" t="s">
        <v>1724</v>
      </c>
      <c r="O522" s="160" t="s">
        <v>256</v>
      </c>
      <c r="P522" s="160" t="s">
        <v>1978</v>
      </c>
      <c r="Q522" s="160">
        <v>1</v>
      </c>
      <c r="R522" s="160">
        <v>1</v>
      </c>
      <c r="S522" s="160" t="s">
        <v>245</v>
      </c>
    </row>
    <row r="523" spans="1:19" hidden="1">
      <c r="A523" s="159">
        <v>521</v>
      </c>
      <c r="B523" s="160" t="s">
        <v>1979</v>
      </c>
      <c r="C523" s="160" t="s">
        <v>234</v>
      </c>
      <c r="D523" s="160" t="s">
        <v>315</v>
      </c>
      <c r="E523" s="160" t="s">
        <v>1980</v>
      </c>
      <c r="F523" s="159">
        <v>34</v>
      </c>
      <c r="G523" s="159">
        <v>0</v>
      </c>
      <c r="H523" s="157"/>
      <c r="I523" s="160" t="s">
        <v>1981</v>
      </c>
      <c r="J523" s="160" t="s">
        <v>238</v>
      </c>
      <c r="K523" s="160" t="s">
        <v>239</v>
      </c>
      <c r="L523" s="160" t="s">
        <v>240</v>
      </c>
      <c r="M523" s="160" t="s">
        <v>262</v>
      </c>
      <c r="N523" s="160" t="s">
        <v>1982</v>
      </c>
      <c r="O523" s="160" t="s">
        <v>243</v>
      </c>
      <c r="P523" s="160" t="s">
        <v>244</v>
      </c>
      <c r="Q523" s="160"/>
      <c r="R523" s="160"/>
      <c r="S523" s="160" t="s">
        <v>245</v>
      </c>
    </row>
    <row r="524" spans="1:19" hidden="1">
      <c r="A524" s="159">
        <v>522</v>
      </c>
      <c r="B524" s="160" t="s">
        <v>1983</v>
      </c>
      <c r="C524" s="160" t="s">
        <v>234</v>
      </c>
      <c r="D524" s="160" t="s">
        <v>287</v>
      </c>
      <c r="E524" s="160" t="s">
        <v>288</v>
      </c>
      <c r="F524" s="159">
        <v>603961</v>
      </c>
      <c r="G524" s="159">
        <v>104986</v>
      </c>
      <c r="H524" s="157"/>
      <c r="I524" s="160" t="s">
        <v>1984</v>
      </c>
      <c r="J524" s="160" t="s">
        <v>311</v>
      </c>
      <c r="K524" s="160" t="s">
        <v>56</v>
      </c>
      <c r="L524" s="160" t="s">
        <v>240</v>
      </c>
      <c r="M524" s="160" t="s">
        <v>1938</v>
      </c>
      <c r="N524" s="160" t="s">
        <v>556</v>
      </c>
      <c r="O524" s="160" t="s">
        <v>256</v>
      </c>
      <c r="P524" s="160" t="s">
        <v>269</v>
      </c>
      <c r="Q524" s="160">
        <v>2</v>
      </c>
      <c r="R524" s="160">
        <v>2</v>
      </c>
      <c r="S524" s="160" t="s">
        <v>245</v>
      </c>
    </row>
    <row r="525" spans="1:19" hidden="1">
      <c r="A525" s="159">
        <v>523</v>
      </c>
      <c r="B525" s="160" t="s">
        <v>1985</v>
      </c>
      <c r="C525" s="160" t="s">
        <v>234</v>
      </c>
      <c r="D525" s="160" t="s">
        <v>247</v>
      </c>
      <c r="E525" s="160" t="s">
        <v>1986</v>
      </c>
      <c r="F525" s="159">
        <v>1281</v>
      </c>
      <c r="G525" s="159">
        <v>214</v>
      </c>
      <c r="H525" s="157"/>
      <c r="I525" s="160" t="s">
        <v>1987</v>
      </c>
      <c r="J525" s="160" t="s">
        <v>254</v>
      </c>
      <c r="K525" s="160" t="s">
        <v>56</v>
      </c>
      <c r="L525" s="160" t="s">
        <v>240</v>
      </c>
      <c r="M525" s="160" t="s">
        <v>481</v>
      </c>
      <c r="N525" s="160" t="s">
        <v>1454</v>
      </c>
      <c r="O525" s="160" t="s">
        <v>256</v>
      </c>
      <c r="P525" s="160" t="s">
        <v>244</v>
      </c>
      <c r="Q525" s="160">
        <v>2</v>
      </c>
      <c r="R525" s="160">
        <v>2</v>
      </c>
      <c r="S525" s="160" t="s">
        <v>257</v>
      </c>
    </row>
    <row r="526" spans="1:19" hidden="1">
      <c r="A526" s="159">
        <v>524</v>
      </c>
      <c r="B526" s="160" t="s">
        <v>1988</v>
      </c>
      <c r="C526" s="160" t="s">
        <v>234</v>
      </c>
      <c r="D526" s="160" t="s">
        <v>247</v>
      </c>
      <c r="E526" s="160" t="s">
        <v>303</v>
      </c>
      <c r="F526" s="159">
        <v>193341</v>
      </c>
      <c r="G526" s="159">
        <v>32279</v>
      </c>
      <c r="H526" s="157"/>
      <c r="I526" s="160" t="s">
        <v>1726</v>
      </c>
      <c r="J526" s="160" t="s">
        <v>505</v>
      </c>
      <c r="K526" s="160" t="s">
        <v>56</v>
      </c>
      <c r="L526" s="160" t="s">
        <v>240</v>
      </c>
      <c r="M526" s="160" t="s">
        <v>1989</v>
      </c>
      <c r="N526" s="160" t="s">
        <v>532</v>
      </c>
      <c r="O526" s="160" t="s">
        <v>256</v>
      </c>
      <c r="P526" s="160" t="s">
        <v>345</v>
      </c>
      <c r="Q526" s="160">
        <v>100</v>
      </c>
      <c r="R526" s="160">
        <v>10</v>
      </c>
      <c r="S526" s="160" t="s">
        <v>245</v>
      </c>
    </row>
    <row r="527" spans="1:19" hidden="1">
      <c r="A527" s="159">
        <v>525</v>
      </c>
      <c r="B527" s="160" t="s">
        <v>1990</v>
      </c>
      <c r="C527" s="160" t="s">
        <v>234</v>
      </c>
      <c r="D527" s="160" t="s">
        <v>247</v>
      </c>
      <c r="E527" s="160" t="s">
        <v>1991</v>
      </c>
      <c r="F527" s="159">
        <v>418</v>
      </c>
      <c r="G527" s="159">
        <v>64</v>
      </c>
      <c r="H527" s="157"/>
      <c r="I527" s="160" t="s">
        <v>1992</v>
      </c>
      <c r="J527" s="160" t="s">
        <v>254</v>
      </c>
      <c r="K527" s="160" t="s">
        <v>56</v>
      </c>
      <c r="L527" s="160" t="s">
        <v>240</v>
      </c>
      <c r="M527" s="160" t="s">
        <v>1993</v>
      </c>
      <c r="N527" s="160" t="s">
        <v>528</v>
      </c>
      <c r="O527" s="160" t="s">
        <v>256</v>
      </c>
      <c r="P527" s="160" t="s">
        <v>244</v>
      </c>
      <c r="Q527" s="160">
        <v>2</v>
      </c>
      <c r="R527" s="160">
        <v>2</v>
      </c>
      <c r="S527" s="160" t="s">
        <v>257</v>
      </c>
    </row>
    <row r="528" spans="1:19" hidden="1">
      <c r="A528" s="159">
        <v>526</v>
      </c>
      <c r="B528" s="160" t="s">
        <v>1994</v>
      </c>
      <c r="C528" s="160" t="s">
        <v>234</v>
      </c>
      <c r="D528" s="160" t="s">
        <v>247</v>
      </c>
      <c r="E528" s="160" t="s">
        <v>303</v>
      </c>
      <c r="F528" s="159">
        <v>193341</v>
      </c>
      <c r="G528" s="159">
        <v>32279</v>
      </c>
      <c r="H528" s="157"/>
      <c r="I528" s="160" t="s">
        <v>304</v>
      </c>
      <c r="J528" s="160" t="s">
        <v>311</v>
      </c>
      <c r="K528" s="160" t="s">
        <v>56</v>
      </c>
      <c r="L528" s="160" t="s">
        <v>318</v>
      </c>
      <c r="M528" s="160" t="s">
        <v>1995</v>
      </c>
      <c r="N528" s="160" t="s">
        <v>1996</v>
      </c>
      <c r="O528" s="160" t="s">
        <v>256</v>
      </c>
      <c r="P528" s="160" t="s">
        <v>1997</v>
      </c>
      <c r="Q528" s="160">
        <v>3</v>
      </c>
      <c r="R528" s="160">
        <v>3</v>
      </c>
      <c r="S528" s="160" t="s">
        <v>245</v>
      </c>
    </row>
    <row r="529" spans="1:19" hidden="1">
      <c r="A529" s="159">
        <v>527</v>
      </c>
      <c r="B529" s="160" t="s">
        <v>1998</v>
      </c>
      <c r="C529" s="160" t="s">
        <v>234</v>
      </c>
      <c r="D529" s="160" t="s">
        <v>365</v>
      </c>
      <c r="E529" s="160" t="s">
        <v>1999</v>
      </c>
      <c r="F529" s="159">
        <v>172</v>
      </c>
      <c r="G529" s="159">
        <v>24</v>
      </c>
      <c r="H529" s="157"/>
      <c r="I529" s="160" t="s">
        <v>2000</v>
      </c>
      <c r="J529" s="160" t="s">
        <v>238</v>
      </c>
      <c r="K529" s="160" t="s">
        <v>239</v>
      </c>
      <c r="L529" s="160" t="s">
        <v>240</v>
      </c>
      <c r="M529" s="160" t="s">
        <v>1999</v>
      </c>
      <c r="N529" s="160" t="s">
        <v>1311</v>
      </c>
      <c r="O529" s="160" t="s">
        <v>243</v>
      </c>
      <c r="P529" s="160" t="s">
        <v>244</v>
      </c>
      <c r="Q529" s="160"/>
      <c r="R529" s="160"/>
      <c r="S529" s="160" t="s">
        <v>245</v>
      </c>
    </row>
    <row r="530" spans="1:19" hidden="1">
      <c r="A530" s="159">
        <v>528</v>
      </c>
      <c r="B530" s="160" t="s">
        <v>2001</v>
      </c>
      <c r="C530" s="160" t="s">
        <v>234</v>
      </c>
      <c r="D530" s="160" t="s">
        <v>508</v>
      </c>
      <c r="E530" s="160" t="s">
        <v>2002</v>
      </c>
      <c r="F530" s="159">
        <v>201</v>
      </c>
      <c r="G530" s="159">
        <v>35</v>
      </c>
      <c r="H530" s="157"/>
      <c r="I530" s="160" t="s">
        <v>238</v>
      </c>
      <c r="J530" s="160" t="s">
        <v>238</v>
      </c>
      <c r="K530" s="160" t="s">
        <v>239</v>
      </c>
      <c r="L530" s="160" t="s">
        <v>240</v>
      </c>
      <c r="M530" s="160" t="s">
        <v>280</v>
      </c>
      <c r="N530" s="160" t="s">
        <v>301</v>
      </c>
      <c r="O530" s="160" t="s">
        <v>243</v>
      </c>
      <c r="P530" s="160" t="s">
        <v>244</v>
      </c>
      <c r="Q530" s="160"/>
      <c r="R530" s="160"/>
      <c r="S530" s="160" t="s">
        <v>245</v>
      </c>
    </row>
    <row r="531" spans="1:19" hidden="1">
      <c r="A531" s="159">
        <v>529</v>
      </c>
      <c r="B531" s="160" t="s">
        <v>2003</v>
      </c>
      <c r="C531" s="160" t="s">
        <v>234</v>
      </c>
      <c r="D531" s="160" t="s">
        <v>259</v>
      </c>
      <c r="E531" s="160" t="s">
        <v>776</v>
      </c>
      <c r="F531" s="159">
        <v>2077</v>
      </c>
      <c r="G531" s="159">
        <v>288</v>
      </c>
      <c r="H531" s="157"/>
      <c r="I531" s="160" t="s">
        <v>2004</v>
      </c>
      <c r="J531" s="160" t="s">
        <v>2005</v>
      </c>
      <c r="K531" s="160" t="s">
        <v>419</v>
      </c>
      <c r="L531" s="160" t="s">
        <v>318</v>
      </c>
      <c r="M531" s="160" t="s">
        <v>776</v>
      </c>
      <c r="N531" s="160" t="s">
        <v>244</v>
      </c>
      <c r="O531" s="160" t="s">
        <v>2006</v>
      </c>
      <c r="P531" s="160" t="s">
        <v>2007</v>
      </c>
      <c r="Q531" s="160">
        <v>3.0720000000000001</v>
      </c>
      <c r="R531" s="160">
        <v>3.0720000000000001</v>
      </c>
      <c r="S531" s="160" t="s">
        <v>245</v>
      </c>
    </row>
    <row r="532" spans="1:19" hidden="1">
      <c r="A532" s="159">
        <v>530</v>
      </c>
      <c r="B532" s="160" t="s">
        <v>2008</v>
      </c>
      <c r="C532" s="160" t="s">
        <v>234</v>
      </c>
      <c r="D532" s="160" t="s">
        <v>247</v>
      </c>
      <c r="E532" s="160" t="s">
        <v>2009</v>
      </c>
      <c r="F532" s="159">
        <v>2752</v>
      </c>
      <c r="G532" s="159">
        <v>453</v>
      </c>
      <c r="H532" s="157"/>
      <c r="I532" s="160" t="s">
        <v>2010</v>
      </c>
      <c r="J532" s="160" t="s">
        <v>254</v>
      </c>
      <c r="K532" s="160" t="s">
        <v>56</v>
      </c>
      <c r="L532" s="160" t="s">
        <v>240</v>
      </c>
      <c r="M532" s="160" t="s">
        <v>326</v>
      </c>
      <c r="N532" s="160" t="s">
        <v>1645</v>
      </c>
      <c r="O532" s="160" t="s">
        <v>256</v>
      </c>
      <c r="P532" s="160" t="s">
        <v>269</v>
      </c>
      <c r="Q532" s="160">
        <v>2</v>
      </c>
      <c r="R532" s="160">
        <v>2</v>
      </c>
      <c r="S532" s="160" t="s">
        <v>257</v>
      </c>
    </row>
    <row r="533" spans="1:19" hidden="1">
      <c r="A533" s="159">
        <v>531</v>
      </c>
      <c r="B533" s="160" t="s">
        <v>2011</v>
      </c>
      <c r="C533" s="160" t="s">
        <v>234</v>
      </c>
      <c r="D533" s="160" t="s">
        <v>271</v>
      </c>
      <c r="E533" s="160" t="s">
        <v>2012</v>
      </c>
      <c r="F533" s="159">
        <v>53</v>
      </c>
      <c r="G533" s="159">
        <v>2</v>
      </c>
      <c r="H533" s="157"/>
      <c r="I533" s="160" t="s">
        <v>2013</v>
      </c>
      <c r="J533" s="160" t="s">
        <v>238</v>
      </c>
      <c r="K533" s="160" t="s">
        <v>239</v>
      </c>
      <c r="L533" s="160" t="s">
        <v>240</v>
      </c>
      <c r="M533" s="160" t="s">
        <v>262</v>
      </c>
      <c r="N533" s="160" t="s">
        <v>267</v>
      </c>
      <c r="O533" s="160" t="s">
        <v>243</v>
      </c>
      <c r="P533" s="160" t="s">
        <v>244</v>
      </c>
      <c r="Q533" s="160"/>
      <c r="R533" s="160"/>
      <c r="S533" s="160" t="s">
        <v>245</v>
      </c>
    </row>
    <row r="534" spans="1:19" hidden="1">
      <c r="A534" s="159">
        <v>532</v>
      </c>
      <c r="B534" s="160" t="s">
        <v>2014</v>
      </c>
      <c r="C534" s="160" t="s">
        <v>234</v>
      </c>
      <c r="D534" s="160" t="s">
        <v>235</v>
      </c>
      <c r="E534" s="160" t="s">
        <v>2015</v>
      </c>
      <c r="F534" s="159">
        <v>3180</v>
      </c>
      <c r="G534" s="159">
        <v>461</v>
      </c>
      <c r="H534" s="157"/>
      <c r="I534" s="160" t="s">
        <v>2016</v>
      </c>
      <c r="J534" s="160" t="s">
        <v>254</v>
      </c>
      <c r="K534" s="160" t="s">
        <v>56</v>
      </c>
      <c r="L534" s="160" t="s">
        <v>240</v>
      </c>
      <c r="M534" s="160" t="s">
        <v>262</v>
      </c>
      <c r="N534" s="160" t="s">
        <v>372</v>
      </c>
      <c r="O534" s="160" t="s">
        <v>256</v>
      </c>
      <c r="P534" s="160" t="s">
        <v>269</v>
      </c>
      <c r="Q534" s="160">
        <v>10</v>
      </c>
      <c r="R534" s="160">
        <v>10</v>
      </c>
      <c r="S534" s="160" t="s">
        <v>321</v>
      </c>
    </row>
    <row r="535" spans="1:19" hidden="1">
      <c r="A535" s="159">
        <v>533</v>
      </c>
      <c r="B535" s="160" t="s">
        <v>2017</v>
      </c>
      <c r="C535" s="160" t="s">
        <v>234</v>
      </c>
      <c r="D535" s="160" t="s">
        <v>287</v>
      </c>
      <c r="E535" s="160" t="s">
        <v>288</v>
      </c>
      <c r="F535" s="159">
        <v>603961</v>
      </c>
      <c r="G535" s="159">
        <v>104986</v>
      </c>
      <c r="H535" s="157"/>
      <c r="I535" s="160" t="s">
        <v>2018</v>
      </c>
      <c r="J535" s="160" t="s">
        <v>254</v>
      </c>
      <c r="K535" s="160" t="s">
        <v>56</v>
      </c>
      <c r="L535" s="160" t="s">
        <v>240</v>
      </c>
      <c r="M535" s="160" t="s">
        <v>2019</v>
      </c>
      <c r="N535" s="160" t="s">
        <v>1311</v>
      </c>
      <c r="O535" s="160" t="s">
        <v>243</v>
      </c>
      <c r="P535" s="160" t="s">
        <v>244</v>
      </c>
      <c r="Q535" s="160"/>
      <c r="R535" s="160"/>
      <c r="S535" s="160" t="s">
        <v>245</v>
      </c>
    </row>
    <row r="536" spans="1:19" hidden="1">
      <c r="A536" s="159">
        <v>534</v>
      </c>
      <c r="B536" s="160" t="s">
        <v>2020</v>
      </c>
      <c r="C536" s="160" t="s">
        <v>234</v>
      </c>
      <c r="D536" s="160" t="s">
        <v>287</v>
      </c>
      <c r="E536" s="160" t="s">
        <v>288</v>
      </c>
      <c r="F536" s="159">
        <v>603961</v>
      </c>
      <c r="G536" s="159">
        <v>104986</v>
      </c>
      <c r="H536" s="157"/>
      <c r="I536" s="160" t="s">
        <v>2021</v>
      </c>
      <c r="J536" s="160" t="s">
        <v>370</v>
      </c>
      <c r="K536" s="160" t="s">
        <v>56</v>
      </c>
      <c r="L536" s="160" t="s">
        <v>240</v>
      </c>
      <c r="M536" s="160" t="s">
        <v>730</v>
      </c>
      <c r="N536" s="160" t="s">
        <v>1405</v>
      </c>
      <c r="O536" s="160" t="s">
        <v>256</v>
      </c>
      <c r="P536" s="160" t="s">
        <v>732</v>
      </c>
      <c r="Q536" s="160">
        <v>100</v>
      </c>
      <c r="R536" s="160">
        <v>10</v>
      </c>
      <c r="S536" s="160" t="s">
        <v>245</v>
      </c>
    </row>
    <row r="537" spans="1:19" hidden="1">
      <c r="A537" s="159">
        <v>535</v>
      </c>
      <c r="B537" s="160" t="s">
        <v>2022</v>
      </c>
      <c r="C537" s="160" t="s">
        <v>234</v>
      </c>
      <c r="D537" s="160" t="s">
        <v>287</v>
      </c>
      <c r="E537" s="160" t="s">
        <v>288</v>
      </c>
      <c r="F537" s="159">
        <v>603961</v>
      </c>
      <c r="G537" s="159">
        <v>104986</v>
      </c>
      <c r="H537" s="157"/>
      <c r="I537" s="160" t="s">
        <v>2023</v>
      </c>
      <c r="J537" s="160" t="s">
        <v>1320</v>
      </c>
      <c r="K537" s="160" t="s">
        <v>306</v>
      </c>
      <c r="L537" s="160" t="s">
        <v>240</v>
      </c>
      <c r="M537" s="160" t="s">
        <v>2024</v>
      </c>
      <c r="N537" s="160" t="s">
        <v>349</v>
      </c>
      <c r="O537" s="160" t="s">
        <v>268</v>
      </c>
      <c r="P537" s="160" t="s">
        <v>269</v>
      </c>
      <c r="Q537" s="160"/>
      <c r="R537" s="160">
        <v>1</v>
      </c>
      <c r="S537" s="160" t="s">
        <v>245</v>
      </c>
    </row>
    <row r="538" spans="1:19" hidden="1">
      <c r="A538" s="159">
        <v>536</v>
      </c>
      <c r="B538" s="160" t="s">
        <v>2025</v>
      </c>
      <c r="C538" s="160" t="s">
        <v>234</v>
      </c>
      <c r="D538" s="160" t="s">
        <v>365</v>
      </c>
      <c r="E538" s="160" t="s">
        <v>2026</v>
      </c>
      <c r="F538" s="159">
        <v>465</v>
      </c>
      <c r="G538" s="159">
        <v>78</v>
      </c>
      <c r="H538" s="157"/>
      <c r="I538" s="160" t="s">
        <v>2027</v>
      </c>
      <c r="J538" s="160" t="s">
        <v>238</v>
      </c>
      <c r="K538" s="160" t="s">
        <v>239</v>
      </c>
      <c r="L538" s="160" t="s">
        <v>240</v>
      </c>
      <c r="M538" s="160" t="s">
        <v>2028</v>
      </c>
      <c r="N538" s="160" t="s">
        <v>994</v>
      </c>
      <c r="O538" s="160" t="s">
        <v>243</v>
      </c>
      <c r="P538" s="160" t="s">
        <v>244</v>
      </c>
      <c r="Q538" s="160"/>
      <c r="R538" s="160"/>
      <c r="S538" s="160" t="s">
        <v>245</v>
      </c>
    </row>
    <row r="539" spans="1:19" hidden="1">
      <c r="A539" s="159">
        <v>537</v>
      </c>
      <c r="B539" s="160" t="s">
        <v>2029</v>
      </c>
      <c r="C539" s="160" t="s">
        <v>234</v>
      </c>
      <c r="D539" s="160" t="s">
        <v>295</v>
      </c>
      <c r="E539" s="160" t="s">
        <v>2030</v>
      </c>
      <c r="F539" s="159">
        <v>48</v>
      </c>
      <c r="G539" s="159">
        <v>4</v>
      </c>
      <c r="H539" s="157"/>
      <c r="I539" s="160" t="s">
        <v>2031</v>
      </c>
      <c r="J539" s="160" t="s">
        <v>238</v>
      </c>
      <c r="K539" s="160" t="s">
        <v>239</v>
      </c>
      <c r="L539" s="160" t="s">
        <v>240</v>
      </c>
      <c r="M539" s="160" t="s">
        <v>2032</v>
      </c>
      <c r="N539" s="160" t="s">
        <v>464</v>
      </c>
      <c r="O539" s="160" t="s">
        <v>243</v>
      </c>
      <c r="P539" s="160" t="s">
        <v>244</v>
      </c>
      <c r="Q539" s="160"/>
      <c r="R539" s="160"/>
      <c r="S539" s="160" t="s">
        <v>245</v>
      </c>
    </row>
    <row r="540" spans="1:19" hidden="1">
      <c r="A540" s="159">
        <v>538</v>
      </c>
      <c r="B540" s="160" t="s">
        <v>2033</v>
      </c>
      <c r="C540" s="160" t="s">
        <v>234</v>
      </c>
      <c r="D540" s="160" t="s">
        <v>295</v>
      </c>
      <c r="E540" s="160" t="s">
        <v>2034</v>
      </c>
      <c r="F540" s="159">
        <v>166</v>
      </c>
      <c r="G540" s="159">
        <v>13</v>
      </c>
      <c r="H540" s="157"/>
      <c r="I540" s="160" t="s">
        <v>2035</v>
      </c>
      <c r="J540" s="160" t="s">
        <v>238</v>
      </c>
      <c r="K540" s="160" t="s">
        <v>239</v>
      </c>
      <c r="L540" s="160" t="s">
        <v>240</v>
      </c>
      <c r="M540" s="160" t="s">
        <v>262</v>
      </c>
      <c r="N540" s="160" t="s">
        <v>528</v>
      </c>
      <c r="O540" s="160" t="s">
        <v>243</v>
      </c>
      <c r="P540" s="160" t="s">
        <v>244</v>
      </c>
      <c r="Q540" s="160"/>
      <c r="R540" s="160"/>
      <c r="S540" s="160" t="s">
        <v>245</v>
      </c>
    </row>
    <row r="541" spans="1:19" hidden="1">
      <c r="A541" s="159">
        <v>539</v>
      </c>
      <c r="B541" s="160" t="s">
        <v>2036</v>
      </c>
      <c r="C541" s="160" t="s">
        <v>234</v>
      </c>
      <c r="D541" s="160" t="s">
        <v>295</v>
      </c>
      <c r="E541" s="160" t="s">
        <v>822</v>
      </c>
      <c r="F541" s="159">
        <v>46068</v>
      </c>
      <c r="G541" s="159">
        <v>9083</v>
      </c>
      <c r="H541" s="157"/>
      <c r="I541" s="160" t="s">
        <v>2037</v>
      </c>
      <c r="J541" s="160" t="s">
        <v>614</v>
      </c>
      <c r="K541" s="160" t="s">
        <v>419</v>
      </c>
      <c r="L541" s="160" t="s">
        <v>240</v>
      </c>
      <c r="M541" s="160" t="s">
        <v>824</v>
      </c>
      <c r="N541" s="160" t="s">
        <v>825</v>
      </c>
      <c r="O541" s="160" t="s">
        <v>243</v>
      </c>
      <c r="P541" s="160" t="s">
        <v>244</v>
      </c>
      <c r="Q541" s="160"/>
      <c r="R541" s="160"/>
      <c r="S541" s="160" t="s">
        <v>245</v>
      </c>
    </row>
    <row r="542" spans="1:19" hidden="1">
      <c r="A542" s="159">
        <v>540</v>
      </c>
      <c r="B542" s="160" t="s">
        <v>2038</v>
      </c>
      <c r="C542" s="160" t="s">
        <v>234</v>
      </c>
      <c r="D542" s="160" t="s">
        <v>295</v>
      </c>
      <c r="E542" s="160" t="s">
        <v>2039</v>
      </c>
      <c r="F542" s="159">
        <v>2208</v>
      </c>
      <c r="G542" s="159">
        <v>423</v>
      </c>
      <c r="H542" s="157"/>
      <c r="I542" s="160" t="s">
        <v>2040</v>
      </c>
      <c r="J542" s="160" t="s">
        <v>254</v>
      </c>
      <c r="K542" s="160" t="s">
        <v>56</v>
      </c>
      <c r="L542" s="160" t="s">
        <v>240</v>
      </c>
      <c r="M542" s="160" t="s">
        <v>262</v>
      </c>
      <c r="N542" s="160" t="s">
        <v>393</v>
      </c>
      <c r="O542" s="160" t="s">
        <v>268</v>
      </c>
      <c r="P542" s="160" t="s">
        <v>826</v>
      </c>
      <c r="Q542" s="160">
        <v>1</v>
      </c>
      <c r="R542" s="160">
        <v>1</v>
      </c>
      <c r="S542" s="160" t="s">
        <v>245</v>
      </c>
    </row>
    <row r="543" spans="1:19" hidden="1">
      <c r="A543" s="159">
        <v>541</v>
      </c>
      <c r="B543" s="160" t="s">
        <v>2041</v>
      </c>
      <c r="C543" s="160" t="s">
        <v>234</v>
      </c>
      <c r="D543" s="160" t="s">
        <v>603</v>
      </c>
      <c r="E543" s="160" t="s">
        <v>2042</v>
      </c>
      <c r="F543" s="159">
        <v>191</v>
      </c>
      <c r="G543" s="159">
        <v>71</v>
      </c>
      <c r="H543" s="157"/>
      <c r="I543" s="160" t="s">
        <v>2043</v>
      </c>
      <c r="J543" s="160" t="s">
        <v>505</v>
      </c>
      <c r="K543" s="160" t="s">
        <v>56</v>
      </c>
      <c r="L543" s="160" t="s">
        <v>240</v>
      </c>
      <c r="M543" s="160" t="s">
        <v>2042</v>
      </c>
      <c r="N543" s="160" t="s">
        <v>842</v>
      </c>
      <c r="O543" s="160" t="s">
        <v>256</v>
      </c>
      <c r="P543" s="160" t="s">
        <v>244</v>
      </c>
      <c r="Q543" s="160">
        <v>100</v>
      </c>
      <c r="R543" s="160">
        <v>2</v>
      </c>
      <c r="S543" s="160" t="s">
        <v>257</v>
      </c>
    </row>
    <row r="544" spans="1:19" hidden="1">
      <c r="A544" s="159">
        <v>542</v>
      </c>
      <c r="B544" s="160" t="s">
        <v>2044</v>
      </c>
      <c r="C544" s="160" t="s">
        <v>234</v>
      </c>
      <c r="D544" s="160" t="s">
        <v>247</v>
      </c>
      <c r="E544" s="160" t="s">
        <v>303</v>
      </c>
      <c r="F544" s="159">
        <v>193341</v>
      </c>
      <c r="G544" s="159">
        <v>32279</v>
      </c>
      <c r="H544" s="157"/>
      <c r="I544" s="160" t="s">
        <v>304</v>
      </c>
      <c r="J544" s="160" t="s">
        <v>379</v>
      </c>
      <c r="K544" s="160" t="s">
        <v>380</v>
      </c>
      <c r="L544" s="160" t="s">
        <v>240</v>
      </c>
      <c r="M544" s="160" t="s">
        <v>664</v>
      </c>
      <c r="N544" s="160" t="s">
        <v>250</v>
      </c>
      <c r="O544" s="160" t="s">
        <v>243</v>
      </c>
      <c r="P544" s="160" t="s">
        <v>244</v>
      </c>
      <c r="Q544" s="160"/>
      <c r="R544" s="160"/>
      <c r="S544" s="160" t="s">
        <v>245</v>
      </c>
    </row>
    <row r="545" spans="1:19" hidden="1">
      <c r="A545" s="159">
        <v>543</v>
      </c>
      <c r="B545" s="160" t="s">
        <v>2045</v>
      </c>
      <c r="C545" s="160" t="s">
        <v>234</v>
      </c>
      <c r="D545" s="160" t="s">
        <v>287</v>
      </c>
      <c r="E545" s="160" t="s">
        <v>288</v>
      </c>
      <c r="F545" s="159">
        <v>603961</v>
      </c>
      <c r="G545" s="159">
        <v>104986</v>
      </c>
      <c r="H545" s="157"/>
      <c r="I545" s="160" t="s">
        <v>2046</v>
      </c>
      <c r="J545" s="160" t="s">
        <v>305</v>
      </c>
      <c r="K545" s="160" t="s">
        <v>306</v>
      </c>
      <c r="L545" s="160" t="s">
        <v>318</v>
      </c>
      <c r="M545" s="160" t="s">
        <v>2047</v>
      </c>
      <c r="N545" s="160" t="s">
        <v>1034</v>
      </c>
      <c r="O545" s="160" t="s">
        <v>256</v>
      </c>
      <c r="P545" s="160" t="s">
        <v>350</v>
      </c>
      <c r="Q545" s="160">
        <v>20</v>
      </c>
      <c r="R545" s="160">
        <v>20</v>
      </c>
      <c r="S545" s="160" t="s">
        <v>245</v>
      </c>
    </row>
    <row r="546" spans="1:19" hidden="1">
      <c r="A546" s="159">
        <v>544</v>
      </c>
      <c r="B546" s="160" t="s">
        <v>2048</v>
      </c>
      <c r="C546" s="160" t="s">
        <v>234</v>
      </c>
      <c r="D546" s="160" t="s">
        <v>365</v>
      </c>
      <c r="E546" s="160" t="s">
        <v>2049</v>
      </c>
      <c r="F546" s="159">
        <v>24</v>
      </c>
      <c r="G546" s="159">
        <v>9</v>
      </c>
      <c r="H546" s="157"/>
      <c r="I546" s="160" t="s">
        <v>2050</v>
      </c>
      <c r="J546" s="160" t="s">
        <v>238</v>
      </c>
      <c r="K546" s="160" t="s">
        <v>239</v>
      </c>
      <c r="L546" s="160" t="s">
        <v>240</v>
      </c>
      <c r="M546" s="160" t="s">
        <v>2049</v>
      </c>
      <c r="N546" s="160" t="s">
        <v>402</v>
      </c>
      <c r="O546" s="160" t="s">
        <v>243</v>
      </c>
      <c r="P546" s="160" t="s">
        <v>244</v>
      </c>
      <c r="Q546" s="160"/>
      <c r="R546" s="160"/>
      <c r="S546" s="160" t="s">
        <v>245</v>
      </c>
    </row>
    <row r="547" spans="1:19" hidden="1">
      <c r="A547" s="159">
        <v>545</v>
      </c>
      <c r="B547" s="160" t="s">
        <v>2051</v>
      </c>
      <c r="C547" s="160" t="s">
        <v>234</v>
      </c>
      <c r="D547" s="160" t="s">
        <v>247</v>
      </c>
      <c r="E547" s="160" t="s">
        <v>303</v>
      </c>
      <c r="F547" s="159">
        <v>193341</v>
      </c>
      <c r="G547" s="159">
        <v>32279</v>
      </c>
      <c r="H547" s="157"/>
      <c r="I547" s="160" t="s">
        <v>1657</v>
      </c>
      <c r="J547" s="160" t="s">
        <v>311</v>
      </c>
      <c r="K547" s="160" t="s">
        <v>56</v>
      </c>
      <c r="L547" s="160" t="s">
        <v>240</v>
      </c>
      <c r="M547" s="160" t="s">
        <v>2052</v>
      </c>
      <c r="N547" s="160" t="s">
        <v>523</v>
      </c>
      <c r="O547" s="160" t="s">
        <v>243</v>
      </c>
      <c r="P547" s="160" t="s">
        <v>244</v>
      </c>
      <c r="Q547" s="160">
        <v>5.12</v>
      </c>
      <c r="R547" s="160">
        <v>5.12</v>
      </c>
      <c r="S547" s="160" t="s">
        <v>245</v>
      </c>
    </row>
    <row r="548" spans="1:19" hidden="1">
      <c r="A548" s="159">
        <v>546</v>
      </c>
      <c r="B548" s="160" t="s">
        <v>2053</v>
      </c>
      <c r="C548" s="160" t="s">
        <v>234</v>
      </c>
      <c r="D548" s="160" t="s">
        <v>323</v>
      </c>
      <c r="E548" s="160" t="s">
        <v>352</v>
      </c>
      <c r="F548" s="159">
        <v>30923</v>
      </c>
      <c r="G548" s="159">
        <v>6385</v>
      </c>
      <c r="H548" s="157"/>
      <c r="I548" s="160" t="s">
        <v>2054</v>
      </c>
      <c r="J548" s="160" t="s">
        <v>305</v>
      </c>
      <c r="K548" s="160" t="s">
        <v>306</v>
      </c>
      <c r="L548" s="160" t="s">
        <v>240</v>
      </c>
      <c r="M548" s="160" t="s">
        <v>615</v>
      </c>
      <c r="N548" s="160" t="s">
        <v>413</v>
      </c>
      <c r="O548" s="160" t="s">
        <v>256</v>
      </c>
      <c r="P548" s="160" t="s">
        <v>269</v>
      </c>
      <c r="Q548" s="160"/>
      <c r="R548" s="160">
        <v>2</v>
      </c>
      <c r="S548" s="160" t="s">
        <v>257</v>
      </c>
    </row>
    <row r="549" spans="1:19" hidden="1">
      <c r="A549" s="159">
        <v>547</v>
      </c>
      <c r="B549" s="160" t="s">
        <v>2055</v>
      </c>
      <c r="C549" s="160" t="s">
        <v>234</v>
      </c>
      <c r="D549" s="160" t="s">
        <v>287</v>
      </c>
      <c r="E549" s="160" t="s">
        <v>288</v>
      </c>
      <c r="F549" s="159">
        <v>603961</v>
      </c>
      <c r="G549" s="159">
        <v>104986</v>
      </c>
      <c r="H549" s="157"/>
      <c r="I549" s="160" t="s">
        <v>2056</v>
      </c>
      <c r="J549" s="160" t="s">
        <v>333</v>
      </c>
      <c r="K549" s="160" t="s">
        <v>56</v>
      </c>
      <c r="L549" s="160" t="s">
        <v>240</v>
      </c>
      <c r="M549" s="160" t="s">
        <v>877</v>
      </c>
      <c r="N549" s="160" t="s">
        <v>655</v>
      </c>
      <c r="O549" s="160" t="s">
        <v>256</v>
      </c>
      <c r="P549" s="160" t="s">
        <v>732</v>
      </c>
      <c r="Q549" s="160">
        <v>4</v>
      </c>
      <c r="R549" s="160">
        <v>4</v>
      </c>
      <c r="S549" s="160" t="s">
        <v>245</v>
      </c>
    </row>
    <row r="550" spans="1:19" hidden="1">
      <c r="A550" s="159">
        <v>548</v>
      </c>
      <c r="B550" s="160" t="s">
        <v>2057</v>
      </c>
      <c r="C550" s="160" t="s">
        <v>234</v>
      </c>
      <c r="D550" s="160" t="s">
        <v>287</v>
      </c>
      <c r="E550" s="160" t="s">
        <v>288</v>
      </c>
      <c r="F550" s="159">
        <v>603961</v>
      </c>
      <c r="G550" s="159">
        <v>104986</v>
      </c>
      <c r="H550" s="157"/>
      <c r="I550" s="160" t="s">
        <v>2058</v>
      </c>
      <c r="J550" s="160" t="s">
        <v>305</v>
      </c>
      <c r="K550" s="160" t="s">
        <v>306</v>
      </c>
      <c r="L550" s="160" t="s">
        <v>318</v>
      </c>
      <c r="M550" s="160" t="s">
        <v>2059</v>
      </c>
      <c r="N550" s="160" t="s">
        <v>242</v>
      </c>
      <c r="O550" s="160" t="s">
        <v>256</v>
      </c>
      <c r="P550" s="160" t="s">
        <v>732</v>
      </c>
      <c r="Q550" s="160">
        <v>100</v>
      </c>
      <c r="R550" s="160">
        <v>10</v>
      </c>
      <c r="S550" s="160" t="s">
        <v>245</v>
      </c>
    </row>
    <row r="551" spans="1:19" hidden="1">
      <c r="A551" s="159">
        <v>549</v>
      </c>
      <c r="B551" s="160" t="s">
        <v>2060</v>
      </c>
      <c r="C551" s="160" t="s">
        <v>234</v>
      </c>
      <c r="D551" s="160" t="s">
        <v>678</v>
      </c>
      <c r="E551" s="160" t="s">
        <v>2061</v>
      </c>
      <c r="F551" s="159">
        <v>152</v>
      </c>
      <c r="G551" s="159">
        <v>32</v>
      </c>
      <c r="H551" s="157"/>
      <c r="I551" s="160" t="s">
        <v>2062</v>
      </c>
      <c r="J551" s="160" t="s">
        <v>238</v>
      </c>
      <c r="K551" s="160" t="s">
        <v>239</v>
      </c>
      <c r="L551" s="160" t="s">
        <v>240</v>
      </c>
      <c r="M551" s="160" t="s">
        <v>715</v>
      </c>
      <c r="N551" s="160" t="s">
        <v>267</v>
      </c>
      <c r="O551" s="160" t="s">
        <v>243</v>
      </c>
      <c r="P551" s="160" t="s">
        <v>244</v>
      </c>
      <c r="Q551" s="160"/>
      <c r="R551" s="160"/>
      <c r="S551" s="160" t="s">
        <v>245</v>
      </c>
    </row>
    <row r="552" spans="1:19" hidden="1">
      <c r="A552" s="159">
        <v>550</v>
      </c>
      <c r="B552" s="160" t="s">
        <v>2063</v>
      </c>
      <c r="C552" s="160" t="s">
        <v>234</v>
      </c>
      <c r="D552" s="160" t="s">
        <v>287</v>
      </c>
      <c r="E552" s="160" t="s">
        <v>288</v>
      </c>
      <c r="F552" s="159">
        <v>603961</v>
      </c>
      <c r="G552" s="159">
        <v>104986</v>
      </c>
      <c r="H552" s="157"/>
      <c r="I552" s="160" t="s">
        <v>2064</v>
      </c>
      <c r="J552" s="160" t="s">
        <v>614</v>
      </c>
      <c r="K552" s="160" t="s">
        <v>419</v>
      </c>
      <c r="L552" s="160" t="s">
        <v>318</v>
      </c>
      <c r="M552" s="160" t="s">
        <v>703</v>
      </c>
      <c r="N552" s="160" t="s">
        <v>313</v>
      </c>
      <c r="O552" s="160" t="s">
        <v>268</v>
      </c>
      <c r="P552" s="160" t="s">
        <v>269</v>
      </c>
      <c r="Q552" s="160">
        <v>2</v>
      </c>
      <c r="R552" s="160">
        <v>1</v>
      </c>
      <c r="S552" s="160" t="s">
        <v>245</v>
      </c>
    </row>
    <row r="553" spans="1:19" hidden="1">
      <c r="A553" s="159">
        <v>551</v>
      </c>
      <c r="B553" s="160" t="s">
        <v>2065</v>
      </c>
      <c r="C553" s="160" t="s">
        <v>234</v>
      </c>
      <c r="D553" s="160" t="s">
        <v>283</v>
      </c>
      <c r="E553" s="160" t="s">
        <v>2066</v>
      </c>
      <c r="F553" s="159">
        <v>93</v>
      </c>
      <c r="G553" s="159">
        <v>19</v>
      </c>
      <c r="H553" s="157"/>
      <c r="I553" s="160" t="s">
        <v>2067</v>
      </c>
      <c r="J553" s="160" t="s">
        <v>238</v>
      </c>
      <c r="K553" s="160" t="s">
        <v>239</v>
      </c>
      <c r="L553" s="160" t="s">
        <v>240</v>
      </c>
      <c r="M553" s="160" t="s">
        <v>2066</v>
      </c>
      <c r="N553" s="160" t="s">
        <v>244</v>
      </c>
      <c r="O553" s="160" t="s">
        <v>243</v>
      </c>
      <c r="P553" s="160" t="s">
        <v>244</v>
      </c>
      <c r="Q553" s="160"/>
      <c r="R553" s="160"/>
      <c r="S553" s="160" t="s">
        <v>245</v>
      </c>
    </row>
    <row r="554" spans="1:19" hidden="1">
      <c r="A554" s="159">
        <v>552</v>
      </c>
      <c r="B554" s="160" t="s">
        <v>2068</v>
      </c>
      <c r="C554" s="160" t="s">
        <v>234</v>
      </c>
      <c r="D554" s="160" t="s">
        <v>247</v>
      </c>
      <c r="E554" s="160" t="s">
        <v>2069</v>
      </c>
      <c r="F554" s="159">
        <v>40</v>
      </c>
      <c r="G554" s="159">
        <v>7</v>
      </c>
      <c r="H554" s="157"/>
      <c r="I554" s="160" t="s">
        <v>2070</v>
      </c>
      <c r="J554" s="160" t="s">
        <v>238</v>
      </c>
      <c r="K554" s="160" t="s">
        <v>239</v>
      </c>
      <c r="L554" s="160" t="s">
        <v>240</v>
      </c>
      <c r="M554" s="160" t="s">
        <v>2071</v>
      </c>
      <c r="N554" s="160" t="s">
        <v>801</v>
      </c>
      <c r="O554" s="160" t="s">
        <v>243</v>
      </c>
      <c r="P554" s="160" t="s">
        <v>244</v>
      </c>
      <c r="Q554" s="160"/>
      <c r="R554" s="160"/>
      <c r="S554" s="160" t="s">
        <v>245</v>
      </c>
    </row>
    <row r="555" spans="1:19" hidden="1">
      <c r="A555" s="159">
        <v>553</v>
      </c>
      <c r="B555" s="160" t="s">
        <v>2072</v>
      </c>
      <c r="C555" s="160" t="s">
        <v>234</v>
      </c>
      <c r="D555" s="160" t="s">
        <v>277</v>
      </c>
      <c r="E555" s="160" t="s">
        <v>2073</v>
      </c>
      <c r="F555" s="159">
        <v>410</v>
      </c>
      <c r="G555" s="159">
        <v>66</v>
      </c>
      <c r="H555" s="157"/>
      <c r="I555" s="160" t="s">
        <v>2074</v>
      </c>
      <c r="J555" s="160" t="s">
        <v>238</v>
      </c>
      <c r="K555" s="160" t="s">
        <v>239</v>
      </c>
      <c r="L555" s="160" t="s">
        <v>240</v>
      </c>
      <c r="M555" s="160" t="s">
        <v>339</v>
      </c>
      <c r="N555" s="160" t="s">
        <v>267</v>
      </c>
      <c r="O555" s="160" t="s">
        <v>243</v>
      </c>
      <c r="P555" s="160" t="s">
        <v>244</v>
      </c>
      <c r="Q555" s="160"/>
      <c r="R555" s="160"/>
      <c r="S555" s="160" t="s">
        <v>245</v>
      </c>
    </row>
    <row r="556" spans="1:19" hidden="1">
      <c r="A556" s="159">
        <v>554</v>
      </c>
      <c r="B556" s="160" t="s">
        <v>2075</v>
      </c>
      <c r="C556" s="160" t="s">
        <v>234</v>
      </c>
      <c r="D556" s="160" t="s">
        <v>287</v>
      </c>
      <c r="E556" s="160" t="s">
        <v>288</v>
      </c>
      <c r="F556" s="159">
        <v>603961</v>
      </c>
      <c r="G556" s="159">
        <v>104986</v>
      </c>
      <c r="H556" s="157"/>
      <c r="I556" s="160" t="s">
        <v>2076</v>
      </c>
      <c r="J556" s="160" t="s">
        <v>311</v>
      </c>
      <c r="K556" s="160" t="s">
        <v>56</v>
      </c>
      <c r="L556" s="160" t="s">
        <v>318</v>
      </c>
      <c r="M556" s="160" t="s">
        <v>412</v>
      </c>
      <c r="N556" s="160" t="s">
        <v>767</v>
      </c>
      <c r="O556" s="160" t="s">
        <v>256</v>
      </c>
      <c r="P556" s="160" t="s">
        <v>350</v>
      </c>
      <c r="Q556" s="160">
        <v>100</v>
      </c>
      <c r="R556" s="160">
        <v>20</v>
      </c>
      <c r="S556" s="160" t="s">
        <v>245</v>
      </c>
    </row>
    <row r="557" spans="1:19" hidden="1">
      <c r="A557" s="159">
        <v>555</v>
      </c>
      <c r="B557" s="160" t="s">
        <v>2077</v>
      </c>
      <c r="C557" s="160" t="s">
        <v>234</v>
      </c>
      <c r="D557" s="160" t="s">
        <v>498</v>
      </c>
      <c r="E557" s="160" t="s">
        <v>2078</v>
      </c>
      <c r="F557" s="159">
        <v>229</v>
      </c>
      <c r="G557" s="159">
        <v>31</v>
      </c>
      <c r="H557" s="157"/>
      <c r="I557" s="160" t="s">
        <v>1317</v>
      </c>
      <c r="J557" s="160" t="s">
        <v>238</v>
      </c>
      <c r="K557" s="160" t="s">
        <v>239</v>
      </c>
      <c r="L557" s="160" t="s">
        <v>240</v>
      </c>
      <c r="M557" s="160" t="s">
        <v>481</v>
      </c>
      <c r="N557" s="160" t="s">
        <v>301</v>
      </c>
      <c r="O557" s="160" t="s">
        <v>243</v>
      </c>
      <c r="P557" s="160" t="s">
        <v>244</v>
      </c>
      <c r="Q557" s="160"/>
      <c r="R557" s="160"/>
      <c r="S557" s="160" t="s">
        <v>245</v>
      </c>
    </row>
    <row r="558" spans="1:19" hidden="1">
      <c r="A558" s="159">
        <v>556</v>
      </c>
      <c r="B558" s="160" t="s">
        <v>2079</v>
      </c>
      <c r="C558" s="160" t="s">
        <v>234</v>
      </c>
      <c r="D558" s="160" t="s">
        <v>360</v>
      </c>
      <c r="E558" s="160" t="s">
        <v>2080</v>
      </c>
      <c r="F558" s="159">
        <v>176</v>
      </c>
      <c r="G558" s="159">
        <v>24</v>
      </c>
      <c r="H558" s="157"/>
      <c r="I558" s="160" t="s">
        <v>2081</v>
      </c>
      <c r="J558" s="160" t="s">
        <v>238</v>
      </c>
      <c r="K558" s="160" t="s">
        <v>239</v>
      </c>
      <c r="L558" s="160" t="s">
        <v>240</v>
      </c>
      <c r="M558" s="160" t="s">
        <v>280</v>
      </c>
      <c r="N558" s="160" t="s">
        <v>293</v>
      </c>
      <c r="O558" s="160" t="s">
        <v>243</v>
      </c>
      <c r="P558" s="160" t="s">
        <v>244</v>
      </c>
      <c r="Q558" s="160"/>
      <c r="R558" s="160"/>
      <c r="S558" s="160" t="s">
        <v>245</v>
      </c>
    </row>
    <row r="559" spans="1:19" hidden="1">
      <c r="A559" s="159">
        <v>557</v>
      </c>
      <c r="B559" s="160" t="s">
        <v>2082</v>
      </c>
      <c r="C559" s="160" t="s">
        <v>234</v>
      </c>
      <c r="D559" s="160" t="s">
        <v>283</v>
      </c>
      <c r="E559" s="160" t="s">
        <v>2083</v>
      </c>
      <c r="F559" s="159">
        <v>96</v>
      </c>
      <c r="G559" s="159">
        <v>8</v>
      </c>
      <c r="H559" s="157"/>
      <c r="I559" s="160" t="s">
        <v>2084</v>
      </c>
      <c r="J559" s="160" t="s">
        <v>238</v>
      </c>
      <c r="K559" s="160" t="s">
        <v>239</v>
      </c>
      <c r="L559" s="160" t="s">
        <v>240</v>
      </c>
      <c r="M559" s="160" t="s">
        <v>2083</v>
      </c>
      <c r="N559" s="160" t="s">
        <v>244</v>
      </c>
      <c r="O559" s="160" t="s">
        <v>243</v>
      </c>
      <c r="P559" s="160" t="s">
        <v>244</v>
      </c>
      <c r="Q559" s="160"/>
      <c r="R559" s="160"/>
      <c r="S559" s="160" t="s">
        <v>245</v>
      </c>
    </row>
    <row r="560" spans="1:19" hidden="1">
      <c r="A560" s="159">
        <v>558</v>
      </c>
      <c r="B560" s="160" t="s">
        <v>2085</v>
      </c>
      <c r="C560" s="160" t="s">
        <v>234</v>
      </c>
      <c r="D560" s="160" t="s">
        <v>287</v>
      </c>
      <c r="E560" s="160" t="s">
        <v>288</v>
      </c>
      <c r="F560" s="159">
        <v>603961</v>
      </c>
      <c r="G560" s="159">
        <v>104986</v>
      </c>
      <c r="H560" s="157"/>
      <c r="I560" s="160" t="s">
        <v>2086</v>
      </c>
      <c r="J560" s="160" t="s">
        <v>560</v>
      </c>
      <c r="K560" s="160" t="s">
        <v>306</v>
      </c>
      <c r="L560" s="160" t="s">
        <v>240</v>
      </c>
      <c r="M560" s="160" t="s">
        <v>1834</v>
      </c>
      <c r="N560" s="160" t="s">
        <v>313</v>
      </c>
      <c r="O560" s="160" t="s">
        <v>256</v>
      </c>
      <c r="P560" s="160" t="s">
        <v>732</v>
      </c>
      <c r="Q560" s="160">
        <v>35</v>
      </c>
      <c r="R560" s="160">
        <v>35</v>
      </c>
      <c r="S560" s="160" t="s">
        <v>245</v>
      </c>
    </row>
    <row r="561" spans="1:19" hidden="1">
      <c r="A561" s="159">
        <v>559</v>
      </c>
      <c r="B561" s="160" t="s">
        <v>2087</v>
      </c>
      <c r="C561" s="160" t="s">
        <v>234</v>
      </c>
      <c r="D561" s="160" t="s">
        <v>287</v>
      </c>
      <c r="E561" s="160" t="s">
        <v>288</v>
      </c>
      <c r="F561" s="159">
        <v>603961</v>
      </c>
      <c r="G561" s="159">
        <v>104986</v>
      </c>
      <c r="H561" s="157"/>
      <c r="I561" s="160" t="s">
        <v>2088</v>
      </c>
      <c r="J561" s="160" t="s">
        <v>333</v>
      </c>
      <c r="K561" s="160" t="s">
        <v>56</v>
      </c>
      <c r="L561" s="160" t="s">
        <v>240</v>
      </c>
      <c r="M561" s="160" t="s">
        <v>787</v>
      </c>
      <c r="N561" s="160" t="s">
        <v>393</v>
      </c>
      <c r="O561" s="160" t="s">
        <v>268</v>
      </c>
      <c r="P561" s="160" t="s">
        <v>269</v>
      </c>
      <c r="Q561" s="160">
        <v>8</v>
      </c>
      <c r="R561" s="160">
        <v>8</v>
      </c>
      <c r="S561" s="160" t="s">
        <v>245</v>
      </c>
    </row>
    <row r="562" spans="1:19" hidden="1">
      <c r="A562" s="159">
        <v>560</v>
      </c>
      <c r="B562" s="160" t="s">
        <v>2089</v>
      </c>
      <c r="C562" s="160" t="s">
        <v>234</v>
      </c>
      <c r="D562" s="160" t="s">
        <v>259</v>
      </c>
      <c r="E562" s="160" t="s">
        <v>2090</v>
      </c>
      <c r="F562" s="159">
        <v>306</v>
      </c>
      <c r="G562" s="159">
        <v>54</v>
      </c>
      <c r="H562" s="157"/>
      <c r="I562" s="160" t="s">
        <v>2091</v>
      </c>
      <c r="J562" s="160" t="s">
        <v>238</v>
      </c>
      <c r="K562" s="160" t="s">
        <v>239</v>
      </c>
      <c r="L562" s="160" t="s">
        <v>240</v>
      </c>
      <c r="M562" s="160" t="s">
        <v>241</v>
      </c>
      <c r="N562" s="160" t="s">
        <v>281</v>
      </c>
      <c r="O562" s="160" t="s">
        <v>243</v>
      </c>
      <c r="P562" s="160" t="s">
        <v>244</v>
      </c>
      <c r="Q562" s="160"/>
      <c r="R562" s="160"/>
      <c r="S562" s="160" t="s">
        <v>245</v>
      </c>
    </row>
    <row r="563" spans="1:19" hidden="1">
      <c r="A563" s="159">
        <v>561</v>
      </c>
      <c r="B563" s="160" t="s">
        <v>2092</v>
      </c>
      <c r="C563" s="160" t="s">
        <v>234</v>
      </c>
      <c r="D563" s="160" t="s">
        <v>1391</v>
      </c>
      <c r="E563" s="160" t="s">
        <v>1392</v>
      </c>
      <c r="F563" s="159">
        <v>40283</v>
      </c>
      <c r="G563" s="159">
        <v>6884</v>
      </c>
      <c r="H563" s="157"/>
      <c r="I563" s="160" t="s">
        <v>1493</v>
      </c>
      <c r="J563" s="160" t="s">
        <v>1674</v>
      </c>
      <c r="K563" s="160" t="s">
        <v>306</v>
      </c>
      <c r="L563" s="160" t="s">
        <v>240</v>
      </c>
      <c r="M563" s="160" t="s">
        <v>1310</v>
      </c>
      <c r="N563" s="160" t="s">
        <v>2093</v>
      </c>
      <c r="O563" s="160" t="s">
        <v>256</v>
      </c>
      <c r="P563" s="160" t="s">
        <v>244</v>
      </c>
      <c r="Q563" s="160">
        <v>2</v>
      </c>
      <c r="R563" s="160">
        <v>2</v>
      </c>
      <c r="S563" s="160" t="s">
        <v>257</v>
      </c>
    </row>
    <row r="564" spans="1:19" hidden="1">
      <c r="A564" s="159">
        <v>562</v>
      </c>
      <c r="B564" s="160" t="s">
        <v>2094</v>
      </c>
      <c r="C564" s="160" t="s">
        <v>234</v>
      </c>
      <c r="D564" s="160" t="s">
        <v>323</v>
      </c>
      <c r="E564" s="160" t="s">
        <v>2095</v>
      </c>
      <c r="F564" s="159">
        <v>340</v>
      </c>
      <c r="G564" s="159">
        <v>67</v>
      </c>
      <c r="H564" s="157"/>
      <c r="I564" s="160" t="s">
        <v>2096</v>
      </c>
      <c r="J564" s="160" t="s">
        <v>238</v>
      </c>
      <c r="K564" s="160" t="s">
        <v>239</v>
      </c>
      <c r="L564" s="160" t="s">
        <v>240</v>
      </c>
      <c r="M564" s="160" t="s">
        <v>2097</v>
      </c>
      <c r="N564" s="160" t="s">
        <v>523</v>
      </c>
      <c r="O564" s="160" t="s">
        <v>243</v>
      </c>
      <c r="P564" s="160" t="s">
        <v>244</v>
      </c>
      <c r="Q564" s="160"/>
      <c r="R564" s="160"/>
      <c r="S564" s="160" t="s">
        <v>245</v>
      </c>
    </row>
    <row r="565" spans="1:19" hidden="1">
      <c r="A565" s="159">
        <v>563</v>
      </c>
      <c r="B565" s="160" t="s">
        <v>2098</v>
      </c>
      <c r="C565" s="160" t="s">
        <v>234</v>
      </c>
      <c r="D565" s="160" t="s">
        <v>247</v>
      </c>
      <c r="E565" s="160" t="s">
        <v>303</v>
      </c>
      <c r="F565" s="159">
        <v>193341</v>
      </c>
      <c r="G565" s="159">
        <v>32279</v>
      </c>
      <c r="H565" s="157"/>
      <c r="I565" s="160" t="s">
        <v>1186</v>
      </c>
      <c r="J565" s="160" t="s">
        <v>311</v>
      </c>
      <c r="K565" s="160" t="s">
        <v>56</v>
      </c>
      <c r="L565" s="160" t="s">
        <v>240</v>
      </c>
      <c r="M565" s="160" t="s">
        <v>1082</v>
      </c>
      <c r="N565" s="160" t="s">
        <v>376</v>
      </c>
      <c r="O565" s="160" t="s">
        <v>256</v>
      </c>
      <c r="P565" s="160" t="s">
        <v>345</v>
      </c>
      <c r="Q565" s="160">
        <v>100</v>
      </c>
      <c r="R565" s="160"/>
      <c r="S565" s="160" t="s">
        <v>245</v>
      </c>
    </row>
    <row r="566" spans="1:19" hidden="1">
      <c r="A566" s="159">
        <v>564</v>
      </c>
      <c r="B566" s="160" t="s">
        <v>2099</v>
      </c>
      <c r="C566" s="160" t="s">
        <v>234</v>
      </c>
      <c r="D566" s="160" t="s">
        <v>247</v>
      </c>
      <c r="E566" s="160" t="s">
        <v>303</v>
      </c>
      <c r="F566" s="159">
        <v>193341</v>
      </c>
      <c r="G566" s="159">
        <v>32279</v>
      </c>
      <c r="H566" s="157"/>
      <c r="I566" s="160" t="s">
        <v>954</v>
      </c>
      <c r="J566" s="160" t="s">
        <v>560</v>
      </c>
      <c r="K566" s="160" t="s">
        <v>306</v>
      </c>
      <c r="L566" s="160" t="s">
        <v>240</v>
      </c>
      <c r="M566" s="160" t="s">
        <v>2100</v>
      </c>
      <c r="N566" s="160" t="s">
        <v>1203</v>
      </c>
      <c r="O566" s="160" t="s">
        <v>243</v>
      </c>
      <c r="P566" s="160" t="s">
        <v>244</v>
      </c>
      <c r="Q566" s="160"/>
      <c r="R566" s="160"/>
      <c r="S566" s="160" t="s">
        <v>245</v>
      </c>
    </row>
    <row r="567" spans="1:19" hidden="1">
      <c r="A567" s="159">
        <v>565</v>
      </c>
      <c r="B567" s="160" t="s">
        <v>2101</v>
      </c>
      <c r="C567" s="160" t="s">
        <v>234</v>
      </c>
      <c r="D567" s="160" t="s">
        <v>323</v>
      </c>
      <c r="E567" s="160" t="s">
        <v>2102</v>
      </c>
      <c r="F567" s="159">
        <v>2981</v>
      </c>
      <c r="G567" s="159">
        <v>524</v>
      </c>
      <c r="H567" s="157"/>
      <c r="I567" s="160" t="s">
        <v>2103</v>
      </c>
      <c r="J567" s="160" t="s">
        <v>254</v>
      </c>
      <c r="K567" s="160" t="s">
        <v>56</v>
      </c>
      <c r="L567" s="160" t="s">
        <v>240</v>
      </c>
      <c r="M567" s="160" t="s">
        <v>2104</v>
      </c>
      <c r="N567" s="160" t="s">
        <v>528</v>
      </c>
      <c r="O567" s="160" t="s">
        <v>256</v>
      </c>
      <c r="P567" s="160" t="s">
        <v>244</v>
      </c>
      <c r="Q567" s="160"/>
      <c r="R567" s="160"/>
      <c r="S567" s="160" t="s">
        <v>257</v>
      </c>
    </row>
    <row r="568" spans="1:19" hidden="1">
      <c r="A568" s="159">
        <v>566</v>
      </c>
      <c r="B568" s="160" t="s">
        <v>2105</v>
      </c>
      <c r="C568" s="160" t="s">
        <v>234</v>
      </c>
      <c r="D568" s="160" t="s">
        <v>235</v>
      </c>
      <c r="E568" s="160" t="s">
        <v>2106</v>
      </c>
      <c r="F568" s="159">
        <v>4439</v>
      </c>
      <c r="G568" s="159">
        <v>634</v>
      </c>
      <c r="H568" s="157"/>
      <c r="I568" s="160" t="s">
        <v>1698</v>
      </c>
      <c r="J568" s="160" t="s">
        <v>333</v>
      </c>
      <c r="K568" s="160" t="s">
        <v>56</v>
      </c>
      <c r="L568" s="160" t="s">
        <v>240</v>
      </c>
      <c r="M568" s="160" t="s">
        <v>2107</v>
      </c>
      <c r="N568" s="160" t="s">
        <v>801</v>
      </c>
      <c r="O568" s="160" t="s">
        <v>256</v>
      </c>
      <c r="P568" s="160" t="s">
        <v>269</v>
      </c>
      <c r="Q568" s="160">
        <v>8</v>
      </c>
      <c r="R568" s="160">
        <v>5</v>
      </c>
      <c r="S568" s="160" t="s">
        <v>245</v>
      </c>
    </row>
    <row r="569" spans="1:19" hidden="1">
      <c r="A569" s="159">
        <v>567</v>
      </c>
      <c r="B569" s="160" t="s">
        <v>2108</v>
      </c>
      <c r="C569" s="160" t="s">
        <v>234</v>
      </c>
      <c r="D569" s="160" t="s">
        <v>287</v>
      </c>
      <c r="E569" s="160" t="s">
        <v>288</v>
      </c>
      <c r="F569" s="159">
        <v>603961</v>
      </c>
      <c r="G569" s="159">
        <v>104986</v>
      </c>
      <c r="H569" s="157"/>
      <c r="I569" s="160" t="s">
        <v>2109</v>
      </c>
      <c r="J569" s="160" t="s">
        <v>305</v>
      </c>
      <c r="K569" s="160" t="s">
        <v>306</v>
      </c>
      <c r="L569" s="160" t="s">
        <v>318</v>
      </c>
      <c r="M569" s="160" t="s">
        <v>2110</v>
      </c>
      <c r="N569" s="160" t="s">
        <v>402</v>
      </c>
      <c r="O569" s="160" t="s">
        <v>256</v>
      </c>
      <c r="P569" s="160" t="s">
        <v>2111</v>
      </c>
      <c r="Q569" s="160">
        <v>1024</v>
      </c>
      <c r="R569" s="160">
        <v>7</v>
      </c>
      <c r="S569" s="160" t="s">
        <v>245</v>
      </c>
    </row>
    <row r="570" spans="1:19" hidden="1">
      <c r="A570" s="159">
        <v>568</v>
      </c>
      <c r="B570" s="160" t="s">
        <v>2112</v>
      </c>
      <c r="C570" s="160" t="s">
        <v>234</v>
      </c>
      <c r="D570" s="160" t="s">
        <v>247</v>
      </c>
      <c r="E570" s="160" t="s">
        <v>2113</v>
      </c>
      <c r="F570" s="159">
        <v>21</v>
      </c>
      <c r="G570" s="159">
        <v>0</v>
      </c>
      <c r="H570" s="157"/>
      <c r="I570" s="160" t="s">
        <v>2114</v>
      </c>
      <c r="J570" s="160" t="s">
        <v>238</v>
      </c>
      <c r="K570" s="160" t="s">
        <v>239</v>
      </c>
      <c r="L570" s="160" t="s">
        <v>240</v>
      </c>
      <c r="M570" s="160" t="s">
        <v>2113</v>
      </c>
      <c r="N570" s="160" t="s">
        <v>448</v>
      </c>
      <c r="O570" s="160" t="s">
        <v>243</v>
      </c>
      <c r="P570" s="160" t="s">
        <v>244</v>
      </c>
      <c r="Q570" s="160"/>
      <c r="R570" s="160"/>
      <c r="S570" s="160" t="s">
        <v>245</v>
      </c>
    </row>
    <row r="571" spans="1:19" hidden="1">
      <c r="A571" s="159">
        <v>569</v>
      </c>
      <c r="B571" s="160" t="s">
        <v>2115</v>
      </c>
      <c r="C571" s="160" t="s">
        <v>234</v>
      </c>
      <c r="D571" s="160" t="s">
        <v>678</v>
      </c>
      <c r="E571" s="160" t="s">
        <v>2116</v>
      </c>
      <c r="F571" s="159">
        <v>56</v>
      </c>
      <c r="G571" s="159">
        <v>4</v>
      </c>
      <c r="H571" s="157"/>
      <c r="I571" s="160" t="s">
        <v>2117</v>
      </c>
      <c r="J571" s="160" t="s">
        <v>238</v>
      </c>
      <c r="K571" s="160" t="s">
        <v>239</v>
      </c>
      <c r="L571" s="160" t="s">
        <v>240</v>
      </c>
      <c r="M571" s="160" t="s">
        <v>262</v>
      </c>
      <c r="N571" s="160" t="s">
        <v>528</v>
      </c>
      <c r="O571" s="160" t="s">
        <v>243</v>
      </c>
      <c r="P571" s="160" t="s">
        <v>244</v>
      </c>
      <c r="Q571" s="160"/>
      <c r="R571" s="160"/>
      <c r="S571" s="160" t="s">
        <v>245</v>
      </c>
    </row>
    <row r="572" spans="1:19" hidden="1">
      <c r="A572" s="159">
        <v>570</v>
      </c>
      <c r="B572" s="160" t="s">
        <v>2118</v>
      </c>
      <c r="C572" s="160" t="s">
        <v>234</v>
      </c>
      <c r="D572" s="160" t="s">
        <v>247</v>
      </c>
      <c r="E572" s="160" t="s">
        <v>303</v>
      </c>
      <c r="F572" s="159">
        <v>193341</v>
      </c>
      <c r="G572" s="159">
        <v>32279</v>
      </c>
      <c r="H572" s="157"/>
      <c r="I572" s="160" t="s">
        <v>1186</v>
      </c>
      <c r="J572" s="160" t="s">
        <v>290</v>
      </c>
      <c r="K572" s="160" t="s">
        <v>291</v>
      </c>
      <c r="L572" s="160" t="s">
        <v>240</v>
      </c>
      <c r="M572" s="160" t="s">
        <v>1691</v>
      </c>
      <c r="N572" s="160" t="s">
        <v>340</v>
      </c>
      <c r="O572" s="160" t="s">
        <v>256</v>
      </c>
      <c r="P572" s="160" t="s">
        <v>2119</v>
      </c>
      <c r="Q572" s="160">
        <v>10</v>
      </c>
      <c r="R572" s="160">
        <v>2</v>
      </c>
      <c r="S572" s="160" t="s">
        <v>245</v>
      </c>
    </row>
    <row r="573" spans="1:19" hidden="1">
      <c r="A573" s="159">
        <v>571</v>
      </c>
      <c r="B573" s="160" t="s">
        <v>2120</v>
      </c>
      <c r="C573" s="160" t="s">
        <v>234</v>
      </c>
      <c r="D573" s="160" t="s">
        <v>287</v>
      </c>
      <c r="E573" s="160" t="s">
        <v>288</v>
      </c>
      <c r="F573" s="159">
        <v>603961</v>
      </c>
      <c r="G573" s="159">
        <v>104986</v>
      </c>
      <c r="H573" s="157"/>
      <c r="I573" s="160" t="s">
        <v>548</v>
      </c>
      <c r="J573" s="160" t="s">
        <v>505</v>
      </c>
      <c r="K573" s="160" t="s">
        <v>56</v>
      </c>
      <c r="L573" s="160" t="s">
        <v>240</v>
      </c>
      <c r="M573" s="160" t="s">
        <v>334</v>
      </c>
      <c r="N573" s="160" t="s">
        <v>335</v>
      </c>
      <c r="O573" s="160" t="s">
        <v>256</v>
      </c>
      <c r="P573" s="160" t="s">
        <v>269</v>
      </c>
      <c r="Q573" s="160">
        <v>100</v>
      </c>
      <c r="R573" s="160">
        <v>10</v>
      </c>
      <c r="S573" s="160" t="s">
        <v>245</v>
      </c>
    </row>
    <row r="574" spans="1:19" hidden="1">
      <c r="A574" s="159">
        <v>572</v>
      </c>
      <c r="B574" s="160" t="s">
        <v>2121</v>
      </c>
      <c r="C574" s="160" t="s">
        <v>234</v>
      </c>
      <c r="D574" s="160" t="s">
        <v>566</v>
      </c>
      <c r="E574" s="160" t="s">
        <v>2122</v>
      </c>
      <c r="F574" s="159">
        <v>1650</v>
      </c>
      <c r="G574" s="159">
        <v>240</v>
      </c>
      <c r="H574" s="157"/>
      <c r="I574" s="160" t="s">
        <v>2123</v>
      </c>
      <c r="J574" s="160" t="s">
        <v>305</v>
      </c>
      <c r="K574" s="160" t="s">
        <v>306</v>
      </c>
      <c r="L574" s="160" t="s">
        <v>240</v>
      </c>
      <c r="M574" s="160" t="s">
        <v>1401</v>
      </c>
      <c r="N574" s="160" t="s">
        <v>2124</v>
      </c>
      <c r="O574" s="160" t="s">
        <v>268</v>
      </c>
      <c r="P574" s="160" t="s">
        <v>1022</v>
      </c>
      <c r="Q574" s="160">
        <v>1</v>
      </c>
      <c r="R574" s="160">
        <v>1</v>
      </c>
      <c r="S574" s="160" t="s">
        <v>245</v>
      </c>
    </row>
    <row r="575" spans="1:19" hidden="1">
      <c r="A575" s="159">
        <v>573</v>
      </c>
      <c r="B575" s="160" t="s">
        <v>2125</v>
      </c>
      <c r="C575" s="160" t="s">
        <v>234</v>
      </c>
      <c r="D575" s="160" t="s">
        <v>323</v>
      </c>
      <c r="E575" s="160" t="s">
        <v>2126</v>
      </c>
      <c r="F575" s="159">
        <v>67</v>
      </c>
      <c r="G575" s="159">
        <v>6</v>
      </c>
      <c r="H575" s="157"/>
      <c r="I575" s="160" t="s">
        <v>2127</v>
      </c>
      <c r="J575" s="160" t="s">
        <v>238</v>
      </c>
      <c r="K575" s="160" t="s">
        <v>239</v>
      </c>
      <c r="L575" s="160" t="s">
        <v>240</v>
      </c>
      <c r="M575" s="160" t="s">
        <v>2126</v>
      </c>
      <c r="N575" s="160" t="s">
        <v>788</v>
      </c>
      <c r="O575" s="160" t="s">
        <v>243</v>
      </c>
      <c r="P575" s="160" t="s">
        <v>244</v>
      </c>
      <c r="Q575" s="160"/>
      <c r="R575" s="160"/>
      <c r="S575" s="160" t="s">
        <v>245</v>
      </c>
    </row>
    <row r="576" spans="1:19" hidden="1">
      <c r="A576" s="159">
        <v>574</v>
      </c>
      <c r="B576" s="160" t="s">
        <v>2128</v>
      </c>
      <c r="C576" s="160" t="s">
        <v>234</v>
      </c>
      <c r="D576" s="160" t="s">
        <v>603</v>
      </c>
      <c r="E576" s="160" t="s">
        <v>2129</v>
      </c>
      <c r="F576" s="159">
        <v>15</v>
      </c>
      <c r="G576" s="159">
        <v>2</v>
      </c>
      <c r="H576" s="157"/>
      <c r="I576" s="160" t="s">
        <v>2130</v>
      </c>
      <c r="J576" s="160" t="s">
        <v>238</v>
      </c>
      <c r="K576" s="160" t="s">
        <v>239</v>
      </c>
      <c r="L576" s="160" t="s">
        <v>240</v>
      </c>
      <c r="M576" s="160" t="s">
        <v>2129</v>
      </c>
      <c r="N576" s="160" t="s">
        <v>528</v>
      </c>
      <c r="O576" s="160" t="s">
        <v>243</v>
      </c>
      <c r="P576" s="160" t="s">
        <v>244</v>
      </c>
      <c r="Q576" s="160"/>
      <c r="R576" s="160"/>
      <c r="S576" s="160" t="s">
        <v>245</v>
      </c>
    </row>
    <row r="577" spans="1:19" hidden="1">
      <c r="A577" s="159">
        <v>575</v>
      </c>
      <c r="B577" s="160" t="s">
        <v>2131</v>
      </c>
      <c r="C577" s="160" t="s">
        <v>234</v>
      </c>
      <c r="D577" s="160" t="s">
        <v>1391</v>
      </c>
      <c r="E577" s="160" t="s">
        <v>1392</v>
      </c>
      <c r="F577" s="159">
        <v>40283</v>
      </c>
      <c r="G577" s="159">
        <v>6884</v>
      </c>
      <c r="H577" s="157"/>
      <c r="I577" s="160" t="s">
        <v>2132</v>
      </c>
      <c r="J577" s="160" t="s">
        <v>614</v>
      </c>
      <c r="K577" s="160" t="s">
        <v>419</v>
      </c>
      <c r="L577" s="160" t="s">
        <v>240</v>
      </c>
      <c r="M577" s="160" t="s">
        <v>371</v>
      </c>
      <c r="N577" s="160" t="s">
        <v>1749</v>
      </c>
      <c r="O577" s="160" t="s">
        <v>243</v>
      </c>
      <c r="P577" s="160" t="s">
        <v>244</v>
      </c>
      <c r="Q577" s="160"/>
      <c r="R577" s="160"/>
      <c r="S577" s="160" t="s">
        <v>245</v>
      </c>
    </row>
    <row r="578" spans="1:19" hidden="1">
      <c r="A578" s="159">
        <v>576</v>
      </c>
      <c r="B578" s="160" t="s">
        <v>2133</v>
      </c>
      <c r="C578" s="160" t="s">
        <v>234</v>
      </c>
      <c r="D578" s="160" t="s">
        <v>566</v>
      </c>
      <c r="E578" s="160" t="s">
        <v>2134</v>
      </c>
      <c r="F578" s="159">
        <v>370</v>
      </c>
      <c r="G578" s="159">
        <v>36</v>
      </c>
      <c r="H578" s="157"/>
      <c r="I578" s="160" t="s">
        <v>2135</v>
      </c>
      <c r="J578" s="160" t="s">
        <v>238</v>
      </c>
      <c r="K578" s="160" t="s">
        <v>239</v>
      </c>
      <c r="L578" s="160" t="s">
        <v>240</v>
      </c>
      <c r="M578" s="160" t="s">
        <v>447</v>
      </c>
      <c r="N578" s="160" t="s">
        <v>976</v>
      </c>
      <c r="O578" s="160" t="s">
        <v>243</v>
      </c>
      <c r="P578" s="160" t="s">
        <v>244</v>
      </c>
      <c r="Q578" s="160"/>
      <c r="R578" s="160"/>
      <c r="S578" s="160" t="s">
        <v>245</v>
      </c>
    </row>
    <row r="579" spans="1:19" hidden="1">
      <c r="A579" s="159">
        <v>577</v>
      </c>
      <c r="B579" s="160" t="s">
        <v>2136</v>
      </c>
      <c r="C579" s="160" t="s">
        <v>234</v>
      </c>
      <c r="D579" s="160" t="s">
        <v>287</v>
      </c>
      <c r="E579" s="160" t="s">
        <v>288</v>
      </c>
      <c r="F579" s="159">
        <v>603961</v>
      </c>
      <c r="G579" s="159">
        <v>104986</v>
      </c>
      <c r="H579" s="157"/>
      <c r="I579" s="160" t="s">
        <v>2137</v>
      </c>
      <c r="J579" s="160" t="s">
        <v>305</v>
      </c>
      <c r="K579" s="160" t="s">
        <v>306</v>
      </c>
      <c r="L579" s="160" t="s">
        <v>240</v>
      </c>
      <c r="M579" s="160" t="s">
        <v>735</v>
      </c>
      <c r="N579" s="160" t="s">
        <v>532</v>
      </c>
      <c r="O579" s="160" t="s">
        <v>256</v>
      </c>
      <c r="P579" s="160" t="s">
        <v>350</v>
      </c>
      <c r="Q579" s="160">
        <v>100</v>
      </c>
      <c r="R579" s="160">
        <v>2</v>
      </c>
      <c r="S579" s="160" t="s">
        <v>245</v>
      </c>
    </row>
    <row r="580" spans="1:19" hidden="1">
      <c r="A580" s="159">
        <v>578</v>
      </c>
      <c r="B580" s="160" t="s">
        <v>2138</v>
      </c>
      <c r="C580" s="160" t="s">
        <v>234</v>
      </c>
      <c r="D580" s="160" t="s">
        <v>277</v>
      </c>
      <c r="E580" s="160" t="s">
        <v>2139</v>
      </c>
      <c r="F580" s="159">
        <v>102</v>
      </c>
      <c r="G580" s="159">
        <v>14</v>
      </c>
      <c r="H580" s="157"/>
      <c r="I580" s="160" t="s">
        <v>2140</v>
      </c>
      <c r="J580" s="160" t="s">
        <v>238</v>
      </c>
      <c r="K580" s="160" t="s">
        <v>239</v>
      </c>
      <c r="L580" s="160" t="s">
        <v>240</v>
      </c>
      <c r="M580" s="160" t="s">
        <v>262</v>
      </c>
      <c r="N580" s="160" t="s">
        <v>532</v>
      </c>
      <c r="O580" s="160" t="s">
        <v>243</v>
      </c>
      <c r="P580" s="160" t="s">
        <v>244</v>
      </c>
      <c r="Q580" s="160"/>
      <c r="R580" s="160"/>
      <c r="S580" s="160" t="s">
        <v>245</v>
      </c>
    </row>
    <row r="581" spans="1:19" hidden="1">
      <c r="A581" s="159">
        <v>579</v>
      </c>
      <c r="B581" s="160" t="s">
        <v>2141</v>
      </c>
      <c r="C581" s="160" t="s">
        <v>234</v>
      </c>
      <c r="D581" s="160" t="s">
        <v>271</v>
      </c>
      <c r="E581" s="160" t="s">
        <v>2142</v>
      </c>
      <c r="F581" s="159">
        <v>140</v>
      </c>
      <c r="G581" s="159">
        <v>35</v>
      </c>
      <c r="H581" s="157"/>
      <c r="I581" s="160" t="s">
        <v>2143</v>
      </c>
      <c r="J581" s="160" t="s">
        <v>238</v>
      </c>
      <c r="K581" s="160" t="s">
        <v>239</v>
      </c>
      <c r="L581" s="160" t="s">
        <v>240</v>
      </c>
      <c r="M581" s="160" t="s">
        <v>262</v>
      </c>
      <c r="N581" s="160" t="s">
        <v>267</v>
      </c>
      <c r="O581" s="160" t="s">
        <v>243</v>
      </c>
      <c r="P581" s="160" t="s">
        <v>244</v>
      </c>
      <c r="Q581" s="160"/>
      <c r="R581" s="160"/>
      <c r="S581" s="160" t="s">
        <v>245</v>
      </c>
    </row>
    <row r="582" spans="1:19" hidden="1">
      <c r="A582" s="159">
        <v>580</v>
      </c>
      <c r="B582" s="160" t="s">
        <v>2144</v>
      </c>
      <c r="C582" s="160" t="s">
        <v>234</v>
      </c>
      <c r="D582" s="160" t="s">
        <v>566</v>
      </c>
      <c r="E582" s="160" t="s">
        <v>2145</v>
      </c>
      <c r="F582" s="159">
        <v>140</v>
      </c>
      <c r="G582" s="159">
        <v>20</v>
      </c>
      <c r="H582" s="157"/>
      <c r="I582" s="160" t="s">
        <v>2146</v>
      </c>
      <c r="J582" s="160" t="s">
        <v>238</v>
      </c>
      <c r="K582" s="160" t="s">
        <v>239</v>
      </c>
      <c r="L582" s="160" t="s">
        <v>240</v>
      </c>
      <c r="M582" s="160" t="s">
        <v>262</v>
      </c>
      <c r="N582" s="160" t="s">
        <v>2147</v>
      </c>
      <c r="O582" s="160" t="s">
        <v>243</v>
      </c>
      <c r="P582" s="160" t="s">
        <v>244</v>
      </c>
      <c r="Q582" s="160"/>
      <c r="R582" s="160"/>
      <c r="S582" s="160" t="s">
        <v>245</v>
      </c>
    </row>
    <row r="583" spans="1:19" hidden="1">
      <c r="A583" s="159">
        <v>581</v>
      </c>
      <c r="B583" s="160" t="s">
        <v>2148</v>
      </c>
      <c r="C583" s="160" t="s">
        <v>234</v>
      </c>
      <c r="D583" s="160" t="s">
        <v>235</v>
      </c>
      <c r="E583" s="160" t="s">
        <v>2149</v>
      </c>
      <c r="F583" s="159">
        <v>0</v>
      </c>
      <c r="G583" s="159">
        <v>0</v>
      </c>
      <c r="H583" s="157"/>
      <c r="I583" s="160" t="s">
        <v>2150</v>
      </c>
      <c r="J583" s="160" t="s">
        <v>238</v>
      </c>
      <c r="K583" s="160" t="s">
        <v>239</v>
      </c>
      <c r="L583" s="160" t="s">
        <v>240</v>
      </c>
      <c r="M583" s="160" t="s">
        <v>2151</v>
      </c>
      <c r="N583" s="160" t="s">
        <v>936</v>
      </c>
      <c r="O583" s="160" t="s">
        <v>243</v>
      </c>
      <c r="P583" s="160" t="s">
        <v>244</v>
      </c>
      <c r="Q583" s="160"/>
      <c r="R583" s="160"/>
      <c r="S583" s="160" t="s">
        <v>245</v>
      </c>
    </row>
    <row r="584" spans="1:19" hidden="1">
      <c r="A584" s="159">
        <v>582</v>
      </c>
      <c r="B584" s="160" t="s">
        <v>2152</v>
      </c>
      <c r="C584" s="160" t="s">
        <v>234</v>
      </c>
      <c r="D584" s="160" t="s">
        <v>295</v>
      </c>
      <c r="E584" s="160" t="s">
        <v>1016</v>
      </c>
      <c r="F584" s="159">
        <v>5887</v>
      </c>
      <c r="G584" s="159">
        <v>1458</v>
      </c>
      <c r="H584" s="157"/>
      <c r="I584" s="160" t="s">
        <v>2153</v>
      </c>
      <c r="J584" s="160" t="s">
        <v>418</v>
      </c>
      <c r="K584" s="160" t="s">
        <v>419</v>
      </c>
      <c r="L584" s="160" t="s">
        <v>240</v>
      </c>
      <c r="M584" s="160" t="s">
        <v>1018</v>
      </c>
      <c r="N584" s="160" t="s">
        <v>2154</v>
      </c>
      <c r="O584" s="160" t="s">
        <v>243</v>
      </c>
      <c r="P584" s="160" t="s">
        <v>244</v>
      </c>
      <c r="Q584" s="160"/>
      <c r="R584" s="160"/>
      <c r="S584" s="160" t="s">
        <v>245</v>
      </c>
    </row>
    <row r="585" spans="1:19" hidden="1">
      <c r="A585" s="159">
        <v>583</v>
      </c>
      <c r="B585" s="160" t="s">
        <v>2155</v>
      </c>
      <c r="C585" s="160" t="s">
        <v>234</v>
      </c>
      <c r="D585" s="160" t="s">
        <v>247</v>
      </c>
      <c r="E585" s="160" t="s">
        <v>303</v>
      </c>
      <c r="F585" s="159">
        <v>193341</v>
      </c>
      <c r="G585" s="159">
        <v>32279</v>
      </c>
      <c r="H585" s="157"/>
      <c r="I585" s="160" t="s">
        <v>1186</v>
      </c>
      <c r="J585" s="160" t="s">
        <v>290</v>
      </c>
      <c r="K585" s="160" t="s">
        <v>291</v>
      </c>
      <c r="L585" s="160" t="s">
        <v>240</v>
      </c>
      <c r="M585" s="160" t="s">
        <v>2156</v>
      </c>
      <c r="N585" s="160" t="s">
        <v>393</v>
      </c>
      <c r="O585" s="160" t="s">
        <v>256</v>
      </c>
      <c r="P585" s="160" t="s">
        <v>345</v>
      </c>
      <c r="Q585" s="160">
        <v>100</v>
      </c>
      <c r="R585" s="160"/>
      <c r="S585" s="160" t="s">
        <v>245</v>
      </c>
    </row>
    <row r="586" spans="1:19" hidden="1">
      <c r="A586" s="159">
        <v>584</v>
      </c>
      <c r="B586" s="160" t="s">
        <v>2157</v>
      </c>
      <c r="C586" s="160" t="s">
        <v>234</v>
      </c>
      <c r="D586" s="160" t="s">
        <v>566</v>
      </c>
      <c r="E586" s="160" t="s">
        <v>1843</v>
      </c>
      <c r="F586" s="159">
        <v>766</v>
      </c>
      <c r="G586" s="159">
        <v>122</v>
      </c>
      <c r="H586" s="157"/>
      <c r="I586" s="160" t="s">
        <v>2158</v>
      </c>
      <c r="J586" s="160" t="s">
        <v>238</v>
      </c>
      <c r="K586" s="160" t="s">
        <v>239</v>
      </c>
      <c r="L586" s="160" t="s">
        <v>240</v>
      </c>
      <c r="M586" s="160" t="s">
        <v>262</v>
      </c>
      <c r="N586" s="160" t="s">
        <v>971</v>
      </c>
      <c r="O586" s="160" t="s">
        <v>243</v>
      </c>
      <c r="P586" s="160" t="s">
        <v>244</v>
      </c>
      <c r="Q586" s="160"/>
      <c r="R586" s="160"/>
      <c r="S586" s="160" t="s">
        <v>245</v>
      </c>
    </row>
    <row r="587" spans="1:19" hidden="1">
      <c r="A587" s="159">
        <v>585</v>
      </c>
      <c r="B587" s="160" t="s">
        <v>2159</v>
      </c>
      <c r="C587" s="160" t="s">
        <v>234</v>
      </c>
      <c r="D587" s="160" t="s">
        <v>287</v>
      </c>
      <c r="E587" s="160" t="s">
        <v>288</v>
      </c>
      <c r="F587" s="159">
        <v>603961</v>
      </c>
      <c r="G587" s="159">
        <v>104986</v>
      </c>
      <c r="H587" s="157"/>
      <c r="I587" s="160" t="s">
        <v>2160</v>
      </c>
      <c r="J587" s="160" t="s">
        <v>653</v>
      </c>
      <c r="K587" s="160" t="s">
        <v>306</v>
      </c>
      <c r="L587" s="160" t="s">
        <v>240</v>
      </c>
      <c r="M587" s="160" t="s">
        <v>2161</v>
      </c>
      <c r="N587" s="160" t="s">
        <v>482</v>
      </c>
      <c r="O587" s="160" t="s">
        <v>256</v>
      </c>
      <c r="P587" s="160" t="s">
        <v>2162</v>
      </c>
      <c r="Q587" s="160">
        <v>1</v>
      </c>
      <c r="R587" s="160">
        <v>1</v>
      </c>
      <c r="S587" s="160" t="s">
        <v>245</v>
      </c>
    </row>
    <row r="588" spans="1:19" hidden="1">
      <c r="A588" s="159">
        <v>586</v>
      </c>
      <c r="B588" s="160" t="s">
        <v>2163</v>
      </c>
      <c r="C588" s="160" t="s">
        <v>234</v>
      </c>
      <c r="D588" s="160" t="s">
        <v>277</v>
      </c>
      <c r="E588" s="160" t="s">
        <v>1517</v>
      </c>
      <c r="F588" s="159">
        <v>5862</v>
      </c>
      <c r="G588" s="159">
        <v>1433</v>
      </c>
      <c r="H588" s="157"/>
      <c r="I588" s="160" t="s">
        <v>2164</v>
      </c>
      <c r="J588" s="160" t="s">
        <v>238</v>
      </c>
      <c r="K588" s="160" t="s">
        <v>239</v>
      </c>
      <c r="L588" s="160" t="s">
        <v>240</v>
      </c>
      <c r="M588" s="160" t="s">
        <v>1267</v>
      </c>
      <c r="N588" s="160" t="s">
        <v>1519</v>
      </c>
      <c r="O588" s="160" t="s">
        <v>243</v>
      </c>
      <c r="P588" s="160" t="s">
        <v>244</v>
      </c>
      <c r="Q588" s="160"/>
      <c r="R588" s="160"/>
      <c r="S588" s="160" t="s">
        <v>245</v>
      </c>
    </row>
    <row r="589" spans="1:19" hidden="1">
      <c r="A589" s="159">
        <v>587</v>
      </c>
      <c r="B589" s="160" t="s">
        <v>2165</v>
      </c>
      <c r="C589" s="160" t="s">
        <v>234</v>
      </c>
      <c r="D589" s="160" t="s">
        <v>508</v>
      </c>
      <c r="E589" s="160" t="s">
        <v>2166</v>
      </c>
      <c r="F589" s="159">
        <v>426</v>
      </c>
      <c r="G589" s="159">
        <v>113</v>
      </c>
      <c r="H589" s="157"/>
      <c r="I589" s="160" t="s">
        <v>238</v>
      </c>
      <c r="J589" s="160" t="s">
        <v>238</v>
      </c>
      <c r="K589" s="160" t="s">
        <v>239</v>
      </c>
      <c r="L589" s="160" t="s">
        <v>240</v>
      </c>
      <c r="M589" s="160" t="s">
        <v>371</v>
      </c>
      <c r="N589" s="160" t="s">
        <v>313</v>
      </c>
      <c r="O589" s="160" t="s">
        <v>243</v>
      </c>
      <c r="P589" s="160" t="s">
        <v>244</v>
      </c>
      <c r="Q589" s="160"/>
      <c r="R589" s="160"/>
      <c r="S589" s="160" t="s">
        <v>245</v>
      </c>
    </row>
    <row r="590" spans="1:19" hidden="1">
      <c r="A590" s="159">
        <v>588</v>
      </c>
      <c r="B590" s="160" t="s">
        <v>2167</v>
      </c>
      <c r="C590" s="160" t="s">
        <v>234</v>
      </c>
      <c r="D590" s="160" t="s">
        <v>360</v>
      </c>
      <c r="E590" s="160" t="s">
        <v>2168</v>
      </c>
      <c r="F590" s="159">
        <v>87</v>
      </c>
      <c r="G590" s="159">
        <v>11</v>
      </c>
      <c r="H590" s="157"/>
      <c r="I590" s="160" t="s">
        <v>2169</v>
      </c>
      <c r="J590" s="160" t="s">
        <v>238</v>
      </c>
      <c r="K590" s="160" t="s">
        <v>239</v>
      </c>
      <c r="L590" s="160" t="s">
        <v>240</v>
      </c>
      <c r="M590" s="160" t="s">
        <v>2168</v>
      </c>
      <c r="N590" s="160" t="s">
        <v>627</v>
      </c>
      <c r="O590" s="160" t="s">
        <v>243</v>
      </c>
      <c r="P590" s="160" t="s">
        <v>244</v>
      </c>
      <c r="Q590" s="160"/>
      <c r="R590" s="160"/>
      <c r="S590" s="160" t="s">
        <v>245</v>
      </c>
    </row>
    <row r="591" spans="1:19" hidden="1">
      <c r="A591" s="159">
        <v>589</v>
      </c>
      <c r="B591" s="160" t="s">
        <v>2170</v>
      </c>
      <c r="C591" s="160" t="s">
        <v>234</v>
      </c>
      <c r="D591" s="160" t="s">
        <v>287</v>
      </c>
      <c r="E591" s="160" t="s">
        <v>288</v>
      </c>
      <c r="F591" s="159">
        <v>603961</v>
      </c>
      <c r="G591" s="159">
        <v>104986</v>
      </c>
      <c r="H591" s="157"/>
      <c r="I591" s="160" t="s">
        <v>2171</v>
      </c>
      <c r="J591" s="160" t="s">
        <v>305</v>
      </c>
      <c r="K591" s="160" t="s">
        <v>306</v>
      </c>
      <c r="L591" s="160" t="s">
        <v>240</v>
      </c>
      <c r="M591" s="160" t="s">
        <v>2172</v>
      </c>
      <c r="N591" s="160" t="s">
        <v>2173</v>
      </c>
      <c r="O591" s="160" t="s">
        <v>256</v>
      </c>
      <c r="P591" s="160" t="s">
        <v>732</v>
      </c>
      <c r="Q591" s="160">
        <v>100</v>
      </c>
      <c r="R591" s="160">
        <v>10</v>
      </c>
      <c r="S591" s="160" t="s">
        <v>245</v>
      </c>
    </row>
    <row r="592" spans="1:19" hidden="1">
      <c r="A592" s="159">
        <v>590</v>
      </c>
      <c r="B592" s="160" t="s">
        <v>2174</v>
      </c>
      <c r="C592" s="160" t="s">
        <v>234</v>
      </c>
      <c r="D592" s="160" t="s">
        <v>360</v>
      </c>
      <c r="E592" s="160" t="s">
        <v>2175</v>
      </c>
      <c r="F592" s="159">
        <v>41</v>
      </c>
      <c r="G592" s="159">
        <v>2</v>
      </c>
      <c r="H592" s="157"/>
      <c r="I592" s="160" t="s">
        <v>2176</v>
      </c>
      <c r="J592" s="160" t="s">
        <v>238</v>
      </c>
      <c r="K592" s="160" t="s">
        <v>239</v>
      </c>
      <c r="L592" s="160" t="s">
        <v>240</v>
      </c>
      <c r="M592" s="160" t="s">
        <v>2175</v>
      </c>
      <c r="N592" s="160" t="s">
        <v>801</v>
      </c>
      <c r="O592" s="160" t="s">
        <v>243</v>
      </c>
      <c r="P592" s="160" t="s">
        <v>244</v>
      </c>
      <c r="Q592" s="160"/>
      <c r="R592" s="160"/>
      <c r="S592" s="160" t="s">
        <v>245</v>
      </c>
    </row>
    <row r="593" spans="1:19" hidden="1">
      <c r="A593" s="159">
        <v>591</v>
      </c>
      <c r="B593" s="160" t="s">
        <v>2177</v>
      </c>
      <c r="C593" s="160" t="s">
        <v>234</v>
      </c>
      <c r="D593" s="160" t="s">
        <v>287</v>
      </c>
      <c r="E593" s="160" t="s">
        <v>288</v>
      </c>
      <c r="F593" s="159">
        <v>603961</v>
      </c>
      <c r="G593" s="159">
        <v>104986</v>
      </c>
      <c r="H593" s="157"/>
      <c r="I593" s="160" t="s">
        <v>1709</v>
      </c>
      <c r="J593" s="160" t="s">
        <v>495</v>
      </c>
      <c r="K593" s="160" t="s">
        <v>56</v>
      </c>
      <c r="L593" s="160" t="s">
        <v>318</v>
      </c>
      <c r="M593" s="160" t="s">
        <v>390</v>
      </c>
      <c r="N593" s="160" t="s">
        <v>2178</v>
      </c>
      <c r="O593" s="160" t="s">
        <v>256</v>
      </c>
      <c r="P593" s="160" t="s">
        <v>350</v>
      </c>
      <c r="Q593" s="160">
        <v>100</v>
      </c>
      <c r="R593" s="160">
        <v>40</v>
      </c>
      <c r="S593" s="160" t="s">
        <v>245</v>
      </c>
    </row>
    <row r="594" spans="1:19" hidden="1">
      <c r="A594" s="159">
        <v>592</v>
      </c>
      <c r="B594" s="160" t="s">
        <v>2179</v>
      </c>
      <c r="C594" s="160" t="s">
        <v>234</v>
      </c>
      <c r="D594" s="160" t="s">
        <v>271</v>
      </c>
      <c r="E594" s="160" t="s">
        <v>2180</v>
      </c>
      <c r="F594" s="159">
        <v>88</v>
      </c>
      <c r="G594" s="159">
        <v>6</v>
      </c>
      <c r="H594" s="157"/>
      <c r="I594" s="160" t="s">
        <v>2181</v>
      </c>
      <c r="J594" s="160" t="s">
        <v>238</v>
      </c>
      <c r="K594" s="160" t="s">
        <v>239</v>
      </c>
      <c r="L594" s="160" t="s">
        <v>240</v>
      </c>
      <c r="M594" s="160" t="s">
        <v>280</v>
      </c>
      <c r="N594" s="160" t="s">
        <v>448</v>
      </c>
      <c r="O594" s="160" t="s">
        <v>243</v>
      </c>
      <c r="P594" s="160" t="s">
        <v>244</v>
      </c>
      <c r="Q594" s="160"/>
      <c r="R594" s="160"/>
      <c r="S594" s="160" t="s">
        <v>245</v>
      </c>
    </row>
    <row r="595" spans="1:19" hidden="1">
      <c r="A595" s="159">
        <v>593</v>
      </c>
      <c r="B595" s="160" t="s">
        <v>2182</v>
      </c>
      <c r="C595" s="160" t="s">
        <v>234</v>
      </c>
      <c r="D595" s="160" t="s">
        <v>365</v>
      </c>
      <c r="E595" s="160" t="s">
        <v>2183</v>
      </c>
      <c r="F595" s="159">
        <v>196</v>
      </c>
      <c r="G595" s="159">
        <v>15</v>
      </c>
      <c r="H595" s="157"/>
      <c r="I595" s="160" t="s">
        <v>2184</v>
      </c>
      <c r="J595" s="160" t="s">
        <v>238</v>
      </c>
      <c r="K595" s="160" t="s">
        <v>239</v>
      </c>
      <c r="L595" s="160" t="s">
        <v>240</v>
      </c>
      <c r="M595" s="160" t="s">
        <v>1128</v>
      </c>
      <c r="N595" s="160" t="s">
        <v>528</v>
      </c>
      <c r="O595" s="160" t="s">
        <v>243</v>
      </c>
      <c r="P595" s="160" t="s">
        <v>244</v>
      </c>
      <c r="Q595" s="160"/>
      <c r="R595" s="160"/>
      <c r="S595" s="160" t="s">
        <v>245</v>
      </c>
    </row>
    <row r="596" spans="1:19" hidden="1">
      <c r="A596" s="159">
        <v>594</v>
      </c>
      <c r="B596" s="160" t="s">
        <v>2185</v>
      </c>
      <c r="C596" s="160" t="s">
        <v>234</v>
      </c>
      <c r="D596" s="160" t="s">
        <v>678</v>
      </c>
      <c r="E596" s="160" t="s">
        <v>2186</v>
      </c>
      <c r="F596" s="159">
        <v>78</v>
      </c>
      <c r="G596" s="159">
        <v>2</v>
      </c>
      <c r="H596" s="157"/>
      <c r="I596" s="160" t="s">
        <v>2187</v>
      </c>
      <c r="J596" s="160" t="s">
        <v>238</v>
      </c>
      <c r="K596" s="160" t="s">
        <v>239</v>
      </c>
      <c r="L596" s="160" t="s">
        <v>240</v>
      </c>
      <c r="M596" s="160" t="s">
        <v>993</v>
      </c>
      <c r="N596" s="160" t="s">
        <v>936</v>
      </c>
      <c r="O596" s="160" t="s">
        <v>243</v>
      </c>
      <c r="P596" s="160" t="s">
        <v>244</v>
      </c>
      <c r="Q596" s="160"/>
      <c r="R596" s="160"/>
      <c r="S596" s="160" t="s">
        <v>245</v>
      </c>
    </row>
    <row r="597" spans="1:19" hidden="1">
      <c r="A597" s="159">
        <v>595</v>
      </c>
      <c r="B597" s="160" t="s">
        <v>2188</v>
      </c>
      <c r="C597" s="160" t="s">
        <v>234</v>
      </c>
      <c r="D597" s="160" t="s">
        <v>287</v>
      </c>
      <c r="E597" s="160" t="s">
        <v>288</v>
      </c>
      <c r="F597" s="159">
        <v>603961</v>
      </c>
      <c r="G597" s="159">
        <v>104986</v>
      </c>
      <c r="H597" s="157"/>
      <c r="I597" s="160" t="s">
        <v>2189</v>
      </c>
      <c r="J597" s="160" t="s">
        <v>311</v>
      </c>
      <c r="K597" s="160" t="s">
        <v>56</v>
      </c>
      <c r="L597" s="160" t="s">
        <v>240</v>
      </c>
      <c r="M597" s="160" t="s">
        <v>381</v>
      </c>
      <c r="N597" s="160" t="s">
        <v>2190</v>
      </c>
      <c r="O597" s="160" t="s">
        <v>256</v>
      </c>
      <c r="P597" s="160" t="s">
        <v>997</v>
      </c>
      <c r="Q597" s="160">
        <v>1000</v>
      </c>
      <c r="R597" s="160">
        <v>20</v>
      </c>
      <c r="S597" s="160" t="s">
        <v>245</v>
      </c>
    </row>
    <row r="598" spans="1:19" hidden="1">
      <c r="A598" s="159">
        <v>596</v>
      </c>
      <c r="B598" s="160" t="s">
        <v>2191</v>
      </c>
      <c r="C598" s="160" t="s">
        <v>234</v>
      </c>
      <c r="D598" s="160" t="s">
        <v>283</v>
      </c>
      <c r="E598" s="160" t="s">
        <v>794</v>
      </c>
      <c r="F598" s="159">
        <v>179</v>
      </c>
      <c r="G598" s="159">
        <v>31</v>
      </c>
      <c r="H598" s="157"/>
      <c r="I598" s="160" t="s">
        <v>1840</v>
      </c>
      <c r="J598" s="160" t="s">
        <v>238</v>
      </c>
      <c r="K598" s="160" t="s">
        <v>239</v>
      </c>
      <c r="L598" s="160" t="s">
        <v>240</v>
      </c>
      <c r="M598" s="160" t="s">
        <v>262</v>
      </c>
      <c r="N598" s="160" t="s">
        <v>244</v>
      </c>
      <c r="O598" s="160" t="s">
        <v>243</v>
      </c>
      <c r="P598" s="160" t="s">
        <v>244</v>
      </c>
      <c r="Q598" s="160"/>
      <c r="R598" s="160"/>
      <c r="S598" s="160" t="s">
        <v>245</v>
      </c>
    </row>
    <row r="599" spans="1:19" hidden="1">
      <c r="A599" s="159">
        <v>597</v>
      </c>
      <c r="B599" s="160" t="s">
        <v>2192</v>
      </c>
      <c r="C599" s="160" t="s">
        <v>234</v>
      </c>
      <c r="D599" s="160" t="s">
        <v>271</v>
      </c>
      <c r="E599" s="160" t="s">
        <v>2193</v>
      </c>
      <c r="F599" s="159">
        <v>110</v>
      </c>
      <c r="G599" s="159">
        <v>9</v>
      </c>
      <c r="H599" s="157"/>
      <c r="I599" s="160" t="s">
        <v>951</v>
      </c>
      <c r="J599" s="160" t="s">
        <v>254</v>
      </c>
      <c r="K599" s="160" t="s">
        <v>56</v>
      </c>
      <c r="L599" s="160" t="s">
        <v>240</v>
      </c>
      <c r="M599" s="160" t="s">
        <v>2194</v>
      </c>
      <c r="N599" s="160" t="s">
        <v>448</v>
      </c>
      <c r="O599" s="160" t="s">
        <v>256</v>
      </c>
      <c r="P599" s="160" t="s">
        <v>244</v>
      </c>
      <c r="Q599" s="160">
        <v>2</v>
      </c>
      <c r="R599" s="160">
        <v>2</v>
      </c>
      <c r="S599" s="160" t="s">
        <v>257</v>
      </c>
    </row>
    <row r="600" spans="1:19" hidden="1">
      <c r="A600" s="159">
        <v>598</v>
      </c>
      <c r="B600" s="160" t="s">
        <v>2195</v>
      </c>
      <c r="C600" s="160" t="s">
        <v>234</v>
      </c>
      <c r="D600" s="160" t="s">
        <v>247</v>
      </c>
      <c r="E600" s="160" t="s">
        <v>2196</v>
      </c>
      <c r="F600" s="159">
        <v>354</v>
      </c>
      <c r="G600" s="159">
        <v>70</v>
      </c>
      <c r="H600" s="157"/>
      <c r="I600" s="160" t="s">
        <v>2197</v>
      </c>
      <c r="J600" s="160" t="s">
        <v>238</v>
      </c>
      <c r="K600" s="160" t="s">
        <v>239</v>
      </c>
      <c r="L600" s="160" t="s">
        <v>240</v>
      </c>
      <c r="M600" s="160" t="s">
        <v>2196</v>
      </c>
      <c r="N600" s="160" t="s">
        <v>845</v>
      </c>
      <c r="O600" s="160" t="s">
        <v>243</v>
      </c>
      <c r="P600" s="160" t="s">
        <v>244</v>
      </c>
      <c r="Q600" s="160"/>
      <c r="R600" s="160"/>
      <c r="S600" s="160" t="s">
        <v>245</v>
      </c>
    </row>
    <row r="601" spans="1:19" hidden="1">
      <c r="A601" s="159">
        <v>599</v>
      </c>
      <c r="B601" s="160" t="s">
        <v>2198</v>
      </c>
      <c r="C601" s="160" t="s">
        <v>234</v>
      </c>
      <c r="D601" s="160" t="s">
        <v>508</v>
      </c>
      <c r="E601" s="160" t="s">
        <v>2199</v>
      </c>
      <c r="F601" s="159">
        <v>168</v>
      </c>
      <c r="G601" s="159">
        <v>17</v>
      </c>
      <c r="H601" s="157"/>
      <c r="I601" s="160" t="s">
        <v>238</v>
      </c>
      <c r="J601" s="160" t="s">
        <v>238</v>
      </c>
      <c r="K601" s="160" t="s">
        <v>239</v>
      </c>
      <c r="L601" s="160" t="s">
        <v>240</v>
      </c>
      <c r="M601" s="160" t="s">
        <v>363</v>
      </c>
      <c r="N601" s="160" t="s">
        <v>267</v>
      </c>
      <c r="O601" s="160" t="s">
        <v>243</v>
      </c>
      <c r="P601" s="160" t="s">
        <v>244</v>
      </c>
      <c r="Q601" s="160"/>
      <c r="R601" s="160"/>
      <c r="S601" s="160" t="s">
        <v>245</v>
      </c>
    </row>
    <row r="602" spans="1:19" hidden="1">
      <c r="A602" s="159">
        <v>600</v>
      </c>
      <c r="B602" s="160" t="s">
        <v>2200</v>
      </c>
      <c r="C602" s="160" t="s">
        <v>234</v>
      </c>
      <c r="D602" s="160" t="s">
        <v>247</v>
      </c>
      <c r="E602" s="160" t="s">
        <v>303</v>
      </c>
      <c r="F602" s="159">
        <v>193341</v>
      </c>
      <c r="G602" s="159">
        <v>32279</v>
      </c>
      <c r="H602" s="157"/>
      <c r="I602" s="160" t="s">
        <v>2201</v>
      </c>
      <c r="J602" s="160" t="s">
        <v>614</v>
      </c>
      <c r="K602" s="160" t="s">
        <v>419</v>
      </c>
      <c r="L602" s="160" t="s">
        <v>240</v>
      </c>
      <c r="M602" s="160" t="s">
        <v>343</v>
      </c>
      <c r="N602" s="160" t="s">
        <v>344</v>
      </c>
      <c r="O602" s="160" t="s">
        <v>268</v>
      </c>
      <c r="P602" s="160" t="s">
        <v>269</v>
      </c>
      <c r="Q602" s="160">
        <v>1</v>
      </c>
      <c r="R602" s="160">
        <v>1</v>
      </c>
      <c r="S602" s="160" t="s">
        <v>245</v>
      </c>
    </row>
    <row r="603" spans="1:19" hidden="1">
      <c r="A603" s="159">
        <v>601</v>
      </c>
      <c r="B603" s="160" t="s">
        <v>2202</v>
      </c>
      <c r="C603" s="160" t="s">
        <v>234</v>
      </c>
      <c r="D603" s="160" t="s">
        <v>323</v>
      </c>
      <c r="E603" s="160" t="s">
        <v>2203</v>
      </c>
      <c r="F603" s="159">
        <v>796</v>
      </c>
      <c r="G603" s="159">
        <v>121</v>
      </c>
      <c r="H603" s="157"/>
      <c r="I603" s="160" t="s">
        <v>2204</v>
      </c>
      <c r="J603" s="160" t="s">
        <v>238</v>
      </c>
      <c r="K603" s="160" t="s">
        <v>239</v>
      </c>
      <c r="L603" s="160" t="s">
        <v>240</v>
      </c>
      <c r="M603" s="160" t="s">
        <v>2203</v>
      </c>
      <c r="N603" s="160" t="s">
        <v>1314</v>
      </c>
      <c r="O603" s="160" t="s">
        <v>243</v>
      </c>
      <c r="P603" s="160" t="s">
        <v>244</v>
      </c>
      <c r="Q603" s="160"/>
      <c r="R603" s="160"/>
      <c r="S603" s="160" t="s">
        <v>245</v>
      </c>
    </row>
    <row r="604" spans="1:19" hidden="1">
      <c r="A604" s="159">
        <v>602</v>
      </c>
      <c r="B604" s="160" t="s">
        <v>2205</v>
      </c>
      <c r="C604" s="160" t="s">
        <v>234</v>
      </c>
      <c r="D604" s="160" t="s">
        <v>235</v>
      </c>
      <c r="E604" s="160" t="s">
        <v>2206</v>
      </c>
      <c r="F604" s="159">
        <v>76</v>
      </c>
      <c r="G604" s="159">
        <v>9</v>
      </c>
      <c r="H604" s="157"/>
      <c r="I604" s="160" t="s">
        <v>2207</v>
      </c>
      <c r="J604" s="160" t="s">
        <v>238</v>
      </c>
      <c r="K604" s="160" t="s">
        <v>239</v>
      </c>
      <c r="L604" s="160" t="s">
        <v>240</v>
      </c>
      <c r="M604" s="160" t="s">
        <v>2206</v>
      </c>
      <c r="N604" s="160" t="s">
        <v>413</v>
      </c>
      <c r="O604" s="160" t="s">
        <v>243</v>
      </c>
      <c r="P604" s="160" t="s">
        <v>244</v>
      </c>
      <c r="Q604" s="160"/>
      <c r="R604" s="160"/>
      <c r="S604" s="160" t="s">
        <v>245</v>
      </c>
    </row>
    <row r="605" spans="1:19" hidden="1">
      <c r="A605" s="159">
        <v>603</v>
      </c>
      <c r="B605" s="160" t="s">
        <v>2208</v>
      </c>
      <c r="C605" s="160" t="s">
        <v>234</v>
      </c>
      <c r="D605" s="160" t="s">
        <v>360</v>
      </c>
      <c r="E605" s="160" t="s">
        <v>1449</v>
      </c>
      <c r="F605" s="159">
        <v>1074</v>
      </c>
      <c r="G605" s="159">
        <v>225</v>
      </c>
      <c r="H605" s="157"/>
      <c r="I605" s="160" t="s">
        <v>2209</v>
      </c>
      <c r="J605" s="160" t="s">
        <v>1592</v>
      </c>
      <c r="K605" s="160" t="s">
        <v>419</v>
      </c>
      <c r="L605" s="160" t="s">
        <v>318</v>
      </c>
      <c r="M605" s="160" t="s">
        <v>2210</v>
      </c>
      <c r="N605" s="160" t="s">
        <v>267</v>
      </c>
      <c r="O605" s="160" t="s">
        <v>2006</v>
      </c>
      <c r="P605" s="160" t="s">
        <v>2211</v>
      </c>
      <c r="Q605" s="160">
        <v>1.8</v>
      </c>
      <c r="R605" s="160">
        <v>1.8</v>
      </c>
      <c r="S605" s="160" t="s">
        <v>245</v>
      </c>
    </row>
    <row r="606" spans="1:19" hidden="1">
      <c r="A606" s="159">
        <v>604</v>
      </c>
      <c r="B606" s="160" t="s">
        <v>2212</v>
      </c>
      <c r="C606" s="160" t="s">
        <v>234</v>
      </c>
      <c r="D606" s="160" t="s">
        <v>323</v>
      </c>
      <c r="E606" s="160" t="s">
        <v>2213</v>
      </c>
      <c r="F606" s="159">
        <v>202</v>
      </c>
      <c r="G606" s="159">
        <v>15</v>
      </c>
      <c r="H606" s="157"/>
      <c r="I606" s="160" t="s">
        <v>2214</v>
      </c>
      <c r="J606" s="160" t="s">
        <v>238</v>
      </c>
      <c r="K606" s="160" t="s">
        <v>239</v>
      </c>
      <c r="L606" s="160" t="s">
        <v>240</v>
      </c>
      <c r="M606" s="160" t="s">
        <v>778</v>
      </c>
      <c r="N606" s="160" t="s">
        <v>788</v>
      </c>
      <c r="O606" s="160" t="s">
        <v>243</v>
      </c>
      <c r="P606" s="160" t="s">
        <v>244</v>
      </c>
      <c r="Q606" s="160"/>
      <c r="R606" s="160"/>
      <c r="S606" s="160" t="s">
        <v>245</v>
      </c>
    </row>
    <row r="607" spans="1:19" hidden="1">
      <c r="A607" s="159">
        <v>605</v>
      </c>
      <c r="B607" s="160" t="s">
        <v>2215</v>
      </c>
      <c r="C607" s="160" t="s">
        <v>234</v>
      </c>
      <c r="D607" s="160" t="s">
        <v>323</v>
      </c>
      <c r="E607" s="160" t="s">
        <v>352</v>
      </c>
      <c r="F607" s="159">
        <v>30923</v>
      </c>
      <c r="G607" s="159">
        <v>6385</v>
      </c>
      <c r="H607" s="157"/>
      <c r="I607" s="160" t="s">
        <v>2216</v>
      </c>
      <c r="J607" s="160" t="s">
        <v>305</v>
      </c>
      <c r="K607" s="160" t="s">
        <v>306</v>
      </c>
      <c r="L607" s="160" t="s">
        <v>240</v>
      </c>
      <c r="M607" s="160" t="s">
        <v>1137</v>
      </c>
      <c r="N607" s="160" t="s">
        <v>308</v>
      </c>
      <c r="O607" s="160" t="s">
        <v>256</v>
      </c>
      <c r="P607" s="160" t="s">
        <v>269</v>
      </c>
      <c r="Q607" s="160"/>
      <c r="R607" s="160"/>
      <c r="S607" s="160" t="s">
        <v>245</v>
      </c>
    </row>
    <row r="608" spans="1:19" hidden="1">
      <c r="A608" s="159">
        <v>606</v>
      </c>
      <c r="B608" s="160" t="s">
        <v>2217</v>
      </c>
      <c r="C608" s="160" t="s">
        <v>234</v>
      </c>
      <c r="D608" s="160" t="s">
        <v>603</v>
      </c>
      <c r="E608" s="160" t="s">
        <v>2218</v>
      </c>
      <c r="F608" s="159">
        <v>152</v>
      </c>
      <c r="G608" s="159">
        <v>22</v>
      </c>
      <c r="H608" s="157"/>
      <c r="I608" s="160" t="s">
        <v>2219</v>
      </c>
      <c r="J608" s="160" t="s">
        <v>238</v>
      </c>
      <c r="K608" s="160" t="s">
        <v>239</v>
      </c>
      <c r="L608" s="160" t="s">
        <v>240</v>
      </c>
      <c r="M608" s="160" t="s">
        <v>2218</v>
      </c>
      <c r="N608" s="160" t="s">
        <v>397</v>
      </c>
      <c r="O608" s="160" t="s">
        <v>243</v>
      </c>
      <c r="P608" s="160" t="s">
        <v>244</v>
      </c>
      <c r="Q608" s="160"/>
      <c r="R608" s="160"/>
      <c r="S608" s="160" t="s">
        <v>245</v>
      </c>
    </row>
    <row r="609" spans="1:19" hidden="1">
      <c r="A609" s="159">
        <v>607</v>
      </c>
      <c r="B609" s="160" t="s">
        <v>2220</v>
      </c>
      <c r="C609" s="160" t="s">
        <v>234</v>
      </c>
      <c r="D609" s="160" t="s">
        <v>247</v>
      </c>
      <c r="E609" s="160" t="s">
        <v>303</v>
      </c>
      <c r="F609" s="159">
        <v>193341</v>
      </c>
      <c r="G609" s="159">
        <v>32279</v>
      </c>
      <c r="H609" s="157"/>
      <c r="I609" s="160" t="s">
        <v>2221</v>
      </c>
      <c r="J609" s="160" t="s">
        <v>1320</v>
      </c>
      <c r="K609" s="160" t="s">
        <v>306</v>
      </c>
      <c r="L609" s="160" t="s">
        <v>240</v>
      </c>
      <c r="M609" s="160" t="s">
        <v>1834</v>
      </c>
      <c r="N609" s="160" t="s">
        <v>464</v>
      </c>
      <c r="O609" s="160" t="s">
        <v>268</v>
      </c>
      <c r="P609" s="160" t="s">
        <v>269</v>
      </c>
      <c r="Q609" s="160"/>
      <c r="R609" s="160">
        <v>2</v>
      </c>
      <c r="S609" s="160" t="s">
        <v>245</v>
      </c>
    </row>
    <row r="610" spans="1:19" hidden="1">
      <c r="A610" s="159">
        <v>608</v>
      </c>
      <c r="B610" s="160" t="s">
        <v>2222</v>
      </c>
      <c r="C610" s="160" t="s">
        <v>234</v>
      </c>
      <c r="D610" s="160" t="s">
        <v>315</v>
      </c>
      <c r="E610" s="160" t="s">
        <v>2223</v>
      </c>
      <c r="F610" s="159">
        <v>219</v>
      </c>
      <c r="G610" s="159">
        <v>49</v>
      </c>
      <c r="H610" s="157"/>
      <c r="I610" s="160" t="s">
        <v>2224</v>
      </c>
      <c r="J610" s="160" t="s">
        <v>238</v>
      </c>
      <c r="K610" s="160" t="s">
        <v>239</v>
      </c>
      <c r="L610" s="160" t="s">
        <v>240</v>
      </c>
      <c r="M610" s="160" t="s">
        <v>262</v>
      </c>
      <c r="N610" s="160" t="s">
        <v>2225</v>
      </c>
      <c r="O610" s="160" t="s">
        <v>243</v>
      </c>
      <c r="P610" s="160" t="s">
        <v>244</v>
      </c>
      <c r="Q610" s="160"/>
      <c r="R610" s="160"/>
      <c r="S610" s="160" t="s">
        <v>245</v>
      </c>
    </row>
    <row r="611" spans="1:19" hidden="1">
      <c r="A611" s="159">
        <v>609</v>
      </c>
      <c r="B611" s="160" t="s">
        <v>2226</v>
      </c>
      <c r="C611" s="160" t="s">
        <v>234</v>
      </c>
      <c r="D611" s="160" t="s">
        <v>508</v>
      </c>
      <c r="E611" s="160" t="s">
        <v>2227</v>
      </c>
      <c r="F611" s="159">
        <v>107</v>
      </c>
      <c r="G611" s="159">
        <v>18</v>
      </c>
      <c r="H611" s="157"/>
      <c r="I611" s="160" t="s">
        <v>238</v>
      </c>
      <c r="J611" s="160" t="s">
        <v>238</v>
      </c>
      <c r="K611" s="160" t="s">
        <v>239</v>
      </c>
      <c r="L611" s="160" t="s">
        <v>240</v>
      </c>
      <c r="M611" s="160" t="s">
        <v>1369</v>
      </c>
      <c r="N611" s="160" t="s">
        <v>482</v>
      </c>
      <c r="O611" s="160" t="s">
        <v>243</v>
      </c>
      <c r="P611" s="160" t="s">
        <v>244</v>
      </c>
      <c r="Q611" s="160"/>
      <c r="R611" s="160"/>
      <c r="S611" s="160" t="s">
        <v>245</v>
      </c>
    </row>
    <row r="612" spans="1:19" hidden="1">
      <c r="A612" s="159">
        <v>610</v>
      </c>
      <c r="B612" s="160" t="s">
        <v>2228</v>
      </c>
      <c r="C612" s="160" t="s">
        <v>234</v>
      </c>
      <c r="D612" s="160" t="s">
        <v>283</v>
      </c>
      <c r="E612" s="160" t="s">
        <v>2229</v>
      </c>
      <c r="F612" s="159">
        <v>40</v>
      </c>
      <c r="G612" s="159">
        <v>13</v>
      </c>
      <c r="H612" s="157"/>
      <c r="I612" s="160" t="s">
        <v>2230</v>
      </c>
      <c r="J612" s="160" t="s">
        <v>238</v>
      </c>
      <c r="K612" s="160" t="s">
        <v>239</v>
      </c>
      <c r="L612" s="160" t="s">
        <v>240</v>
      </c>
      <c r="M612" s="160" t="s">
        <v>2229</v>
      </c>
      <c r="N612" s="160" t="s">
        <v>397</v>
      </c>
      <c r="O612" s="160" t="s">
        <v>243</v>
      </c>
      <c r="P612" s="160" t="s">
        <v>244</v>
      </c>
      <c r="Q612" s="160"/>
      <c r="R612" s="160"/>
      <c r="S612" s="160" t="s">
        <v>245</v>
      </c>
    </row>
    <row r="613" spans="1:19" hidden="1">
      <c r="A613" s="159">
        <v>611</v>
      </c>
      <c r="B613" s="160" t="s">
        <v>2231</v>
      </c>
      <c r="C613" s="160" t="s">
        <v>234</v>
      </c>
      <c r="D613" s="160" t="s">
        <v>287</v>
      </c>
      <c r="E613" s="160" t="s">
        <v>288</v>
      </c>
      <c r="F613" s="159">
        <v>603961</v>
      </c>
      <c r="G613" s="159">
        <v>104986</v>
      </c>
      <c r="H613" s="157"/>
      <c r="I613" s="160" t="s">
        <v>2232</v>
      </c>
      <c r="J613" s="160" t="s">
        <v>1320</v>
      </c>
      <c r="K613" s="160" t="s">
        <v>306</v>
      </c>
      <c r="L613" s="160" t="s">
        <v>240</v>
      </c>
      <c r="M613" s="160" t="s">
        <v>354</v>
      </c>
      <c r="N613" s="160" t="s">
        <v>852</v>
      </c>
      <c r="O613" s="160" t="s">
        <v>256</v>
      </c>
      <c r="P613" s="160" t="s">
        <v>269</v>
      </c>
      <c r="Q613" s="160"/>
      <c r="R613" s="160">
        <v>2</v>
      </c>
      <c r="S613" s="160" t="s">
        <v>245</v>
      </c>
    </row>
    <row r="614" spans="1:19" hidden="1">
      <c r="A614" s="159">
        <v>612</v>
      </c>
      <c r="B614" s="160" t="s">
        <v>2233</v>
      </c>
      <c r="C614" s="160" t="s">
        <v>234</v>
      </c>
      <c r="D614" s="160" t="s">
        <v>603</v>
      </c>
      <c r="E614" s="160" t="s">
        <v>2234</v>
      </c>
      <c r="F614" s="159">
        <v>83</v>
      </c>
      <c r="G614" s="159">
        <v>8</v>
      </c>
      <c r="H614" s="157"/>
      <c r="I614" s="160" t="s">
        <v>2235</v>
      </c>
      <c r="J614" s="160" t="s">
        <v>238</v>
      </c>
      <c r="K614" s="160" t="s">
        <v>239</v>
      </c>
      <c r="L614" s="160" t="s">
        <v>240</v>
      </c>
      <c r="M614" s="160" t="s">
        <v>2234</v>
      </c>
      <c r="N614" s="160" t="s">
        <v>936</v>
      </c>
      <c r="O614" s="160" t="s">
        <v>243</v>
      </c>
      <c r="P614" s="160" t="s">
        <v>244</v>
      </c>
      <c r="Q614" s="160"/>
      <c r="R614" s="160"/>
      <c r="S614" s="160" t="s">
        <v>245</v>
      </c>
    </row>
    <row r="615" spans="1:19" hidden="1">
      <c r="A615" s="159">
        <v>613</v>
      </c>
      <c r="B615" s="160" t="s">
        <v>2236</v>
      </c>
      <c r="C615" s="160" t="s">
        <v>234</v>
      </c>
      <c r="D615" s="160" t="s">
        <v>603</v>
      </c>
      <c r="E615" s="160" t="s">
        <v>2237</v>
      </c>
      <c r="F615" s="159">
        <v>98</v>
      </c>
      <c r="G615" s="159">
        <v>13</v>
      </c>
      <c r="H615" s="157"/>
      <c r="I615" s="160" t="s">
        <v>2238</v>
      </c>
      <c r="J615" s="160" t="s">
        <v>238</v>
      </c>
      <c r="K615" s="160" t="s">
        <v>239</v>
      </c>
      <c r="L615" s="160" t="s">
        <v>240</v>
      </c>
      <c r="M615" s="160" t="s">
        <v>2237</v>
      </c>
      <c r="N615" s="160" t="s">
        <v>267</v>
      </c>
      <c r="O615" s="160" t="s">
        <v>243</v>
      </c>
      <c r="P615" s="160" t="s">
        <v>244</v>
      </c>
      <c r="Q615" s="160"/>
      <c r="R615" s="160"/>
      <c r="S615" s="160" t="s">
        <v>245</v>
      </c>
    </row>
    <row r="616" spans="1:19" hidden="1">
      <c r="A616" s="159">
        <v>614</v>
      </c>
      <c r="B616" s="160" t="s">
        <v>2239</v>
      </c>
      <c r="C616" s="160" t="s">
        <v>234</v>
      </c>
      <c r="D616" s="160" t="s">
        <v>287</v>
      </c>
      <c r="E616" s="160" t="s">
        <v>288</v>
      </c>
      <c r="F616" s="159">
        <v>603961</v>
      </c>
      <c r="G616" s="159">
        <v>104986</v>
      </c>
      <c r="H616" s="157"/>
      <c r="I616" s="160" t="s">
        <v>2240</v>
      </c>
      <c r="J616" s="160" t="s">
        <v>505</v>
      </c>
      <c r="K616" s="160" t="s">
        <v>56</v>
      </c>
      <c r="L616" s="160" t="s">
        <v>240</v>
      </c>
      <c r="M616" s="160" t="s">
        <v>2241</v>
      </c>
      <c r="N616" s="160" t="s">
        <v>556</v>
      </c>
      <c r="O616" s="160" t="s">
        <v>256</v>
      </c>
      <c r="P616" s="160" t="s">
        <v>350</v>
      </c>
      <c r="Q616" s="160">
        <v>100</v>
      </c>
      <c r="R616" s="160">
        <v>2</v>
      </c>
      <c r="S616" s="160" t="s">
        <v>245</v>
      </c>
    </row>
    <row r="617" spans="1:19" hidden="1">
      <c r="A617" s="159">
        <v>615</v>
      </c>
      <c r="B617" s="160" t="s">
        <v>2242</v>
      </c>
      <c r="C617" s="160" t="s">
        <v>234</v>
      </c>
      <c r="D617" s="160" t="s">
        <v>295</v>
      </c>
      <c r="E617" s="160" t="s">
        <v>2243</v>
      </c>
      <c r="F617" s="159">
        <v>234</v>
      </c>
      <c r="G617" s="159">
        <v>30</v>
      </c>
      <c r="H617" s="157"/>
      <c r="I617" s="160" t="s">
        <v>2244</v>
      </c>
      <c r="J617" s="160" t="s">
        <v>238</v>
      </c>
      <c r="K617" s="160" t="s">
        <v>239</v>
      </c>
      <c r="L617" s="160" t="s">
        <v>240</v>
      </c>
      <c r="M617" s="160" t="s">
        <v>280</v>
      </c>
      <c r="N617" s="160" t="s">
        <v>281</v>
      </c>
      <c r="O617" s="160" t="s">
        <v>243</v>
      </c>
      <c r="P617" s="160" t="s">
        <v>244</v>
      </c>
      <c r="Q617" s="160"/>
      <c r="R617" s="160"/>
      <c r="S617" s="160" t="s">
        <v>245</v>
      </c>
    </row>
    <row r="618" spans="1:19" hidden="1">
      <c r="A618" s="159">
        <v>616</v>
      </c>
      <c r="B618" s="160" t="s">
        <v>2245</v>
      </c>
      <c r="C618" s="160" t="s">
        <v>234</v>
      </c>
      <c r="D618" s="160" t="s">
        <v>295</v>
      </c>
      <c r="E618" s="160" t="s">
        <v>2246</v>
      </c>
      <c r="F618" s="159">
        <v>57</v>
      </c>
      <c r="G618" s="159">
        <v>7</v>
      </c>
      <c r="H618" s="157"/>
      <c r="I618" s="160" t="s">
        <v>2247</v>
      </c>
      <c r="J618" s="160" t="s">
        <v>238</v>
      </c>
      <c r="K618" s="160" t="s">
        <v>239</v>
      </c>
      <c r="L618" s="160" t="s">
        <v>240</v>
      </c>
      <c r="M618" s="160" t="s">
        <v>262</v>
      </c>
      <c r="N618" s="160" t="s">
        <v>871</v>
      </c>
      <c r="O618" s="160" t="s">
        <v>243</v>
      </c>
      <c r="P618" s="160" t="s">
        <v>244</v>
      </c>
      <c r="Q618" s="160"/>
      <c r="R618" s="160"/>
      <c r="S618" s="160" t="s">
        <v>245</v>
      </c>
    </row>
    <row r="619" spans="1:19" hidden="1">
      <c r="A619" s="159">
        <v>617</v>
      </c>
      <c r="B619" s="160" t="s">
        <v>2248</v>
      </c>
      <c r="C619" s="160" t="s">
        <v>234</v>
      </c>
      <c r="D619" s="160" t="s">
        <v>271</v>
      </c>
      <c r="E619" s="160" t="s">
        <v>2249</v>
      </c>
      <c r="F619" s="159">
        <v>0</v>
      </c>
      <c r="G619" s="159">
        <v>0</v>
      </c>
      <c r="H619" s="157"/>
      <c r="I619" s="160" t="s">
        <v>2250</v>
      </c>
      <c r="J619" s="160" t="s">
        <v>238</v>
      </c>
      <c r="K619" s="160" t="s">
        <v>239</v>
      </c>
      <c r="L619" s="160" t="s">
        <v>240</v>
      </c>
      <c r="M619" s="160" t="s">
        <v>2249</v>
      </c>
      <c r="N619" s="160" t="s">
        <v>301</v>
      </c>
      <c r="O619" s="160" t="s">
        <v>243</v>
      </c>
      <c r="P619" s="160" t="s">
        <v>244</v>
      </c>
      <c r="Q619" s="160"/>
      <c r="R619" s="160"/>
      <c r="S619" s="160" t="s">
        <v>245</v>
      </c>
    </row>
    <row r="620" spans="1:19" hidden="1">
      <c r="A620" s="159">
        <v>618</v>
      </c>
      <c r="B620" s="160" t="s">
        <v>2251</v>
      </c>
      <c r="C620" s="160" t="s">
        <v>234</v>
      </c>
      <c r="D620" s="160" t="s">
        <v>678</v>
      </c>
      <c r="E620" s="160" t="s">
        <v>2252</v>
      </c>
      <c r="F620" s="159">
        <v>409</v>
      </c>
      <c r="G620" s="159">
        <v>70</v>
      </c>
      <c r="H620" s="157"/>
      <c r="I620" s="160" t="s">
        <v>2253</v>
      </c>
      <c r="J620" s="160" t="s">
        <v>305</v>
      </c>
      <c r="K620" s="160" t="s">
        <v>306</v>
      </c>
      <c r="L620" s="160" t="s">
        <v>318</v>
      </c>
      <c r="M620" s="160" t="s">
        <v>2254</v>
      </c>
      <c r="N620" s="160" t="s">
        <v>456</v>
      </c>
      <c r="O620" s="160" t="s">
        <v>256</v>
      </c>
      <c r="P620" s="160" t="s">
        <v>269</v>
      </c>
      <c r="Q620" s="160">
        <v>100</v>
      </c>
      <c r="R620" s="160">
        <v>10</v>
      </c>
      <c r="S620" s="160" t="s">
        <v>321</v>
      </c>
    </row>
    <row r="621" spans="1:19" hidden="1">
      <c r="A621" s="159">
        <v>619</v>
      </c>
      <c r="B621" s="160" t="s">
        <v>2255</v>
      </c>
      <c r="C621" s="160" t="s">
        <v>234</v>
      </c>
      <c r="D621" s="160" t="s">
        <v>283</v>
      </c>
      <c r="E621" s="160" t="s">
        <v>2256</v>
      </c>
      <c r="F621" s="159">
        <v>182</v>
      </c>
      <c r="G621" s="159">
        <v>34</v>
      </c>
      <c r="H621" s="157"/>
      <c r="I621" s="160" t="s">
        <v>2257</v>
      </c>
      <c r="J621" s="160" t="s">
        <v>238</v>
      </c>
      <c r="K621" s="160" t="s">
        <v>239</v>
      </c>
      <c r="L621" s="160" t="s">
        <v>240</v>
      </c>
      <c r="M621" s="160" t="s">
        <v>262</v>
      </c>
      <c r="N621" s="160" t="s">
        <v>244</v>
      </c>
      <c r="O621" s="160" t="s">
        <v>243</v>
      </c>
      <c r="P621" s="160" t="s">
        <v>244</v>
      </c>
      <c r="Q621" s="160"/>
      <c r="R621" s="160"/>
      <c r="S621" s="160" t="s">
        <v>245</v>
      </c>
    </row>
    <row r="622" spans="1:19" hidden="1">
      <c r="A622" s="159">
        <v>620</v>
      </c>
      <c r="B622" s="160" t="s">
        <v>2258</v>
      </c>
      <c r="C622" s="160" t="s">
        <v>234</v>
      </c>
      <c r="D622" s="160" t="s">
        <v>287</v>
      </c>
      <c r="E622" s="160" t="s">
        <v>288</v>
      </c>
      <c r="F622" s="159">
        <v>603961</v>
      </c>
      <c r="G622" s="159">
        <v>104986</v>
      </c>
      <c r="H622" s="157"/>
      <c r="I622" s="160" t="s">
        <v>2259</v>
      </c>
      <c r="J622" s="160" t="s">
        <v>2260</v>
      </c>
      <c r="K622" s="160" t="s">
        <v>419</v>
      </c>
      <c r="L622" s="160" t="s">
        <v>318</v>
      </c>
      <c r="M622" s="160" t="s">
        <v>1361</v>
      </c>
      <c r="N622" s="160" t="s">
        <v>994</v>
      </c>
      <c r="O622" s="160" t="s">
        <v>243</v>
      </c>
      <c r="P622" s="160" t="s">
        <v>244</v>
      </c>
      <c r="Q622" s="160"/>
      <c r="R622" s="160"/>
      <c r="S622" s="160" t="s">
        <v>245</v>
      </c>
    </row>
    <row r="623" spans="1:19" hidden="1">
      <c r="A623" s="159">
        <v>621</v>
      </c>
      <c r="B623" s="160" t="s">
        <v>2261</v>
      </c>
      <c r="C623" s="160" t="s">
        <v>234</v>
      </c>
      <c r="D623" s="160" t="s">
        <v>283</v>
      </c>
      <c r="E623" s="160" t="s">
        <v>2262</v>
      </c>
      <c r="F623" s="159">
        <v>133</v>
      </c>
      <c r="G623" s="159">
        <v>16</v>
      </c>
      <c r="H623" s="157"/>
      <c r="I623" s="160" t="s">
        <v>2263</v>
      </c>
      <c r="J623" s="160" t="s">
        <v>238</v>
      </c>
      <c r="K623" s="160" t="s">
        <v>239</v>
      </c>
      <c r="L623" s="160" t="s">
        <v>240</v>
      </c>
      <c r="M623" s="160" t="s">
        <v>2262</v>
      </c>
      <c r="N623" s="160" t="s">
        <v>244</v>
      </c>
      <c r="O623" s="160" t="s">
        <v>243</v>
      </c>
      <c r="P623" s="160" t="s">
        <v>244</v>
      </c>
      <c r="Q623" s="160"/>
      <c r="R623" s="160"/>
      <c r="S623" s="160" t="s">
        <v>245</v>
      </c>
    </row>
    <row r="624" spans="1:19" hidden="1">
      <c r="A624" s="159">
        <v>622</v>
      </c>
      <c r="B624" s="160" t="s">
        <v>2264</v>
      </c>
      <c r="C624" s="160" t="s">
        <v>234</v>
      </c>
      <c r="D624" s="160" t="s">
        <v>566</v>
      </c>
      <c r="E624" s="160" t="s">
        <v>2265</v>
      </c>
      <c r="F624" s="159">
        <v>1437</v>
      </c>
      <c r="G624" s="159">
        <v>230</v>
      </c>
      <c r="H624" s="157"/>
      <c r="I624" s="160" t="s">
        <v>2266</v>
      </c>
      <c r="J624" s="160" t="s">
        <v>305</v>
      </c>
      <c r="K624" s="160" t="s">
        <v>306</v>
      </c>
      <c r="L624" s="160" t="s">
        <v>240</v>
      </c>
      <c r="M624" s="160" t="s">
        <v>573</v>
      </c>
      <c r="N624" s="160" t="s">
        <v>301</v>
      </c>
      <c r="O624" s="160" t="s">
        <v>268</v>
      </c>
      <c r="P624" s="160" t="s">
        <v>1022</v>
      </c>
      <c r="Q624" s="160">
        <v>1</v>
      </c>
      <c r="R624" s="160">
        <v>1</v>
      </c>
      <c r="S624" s="160" t="s">
        <v>245</v>
      </c>
    </row>
    <row r="625" spans="1:19" hidden="1">
      <c r="A625" s="159">
        <v>623</v>
      </c>
      <c r="B625" s="160" t="s">
        <v>2267</v>
      </c>
      <c r="C625" s="160" t="s">
        <v>234</v>
      </c>
      <c r="D625" s="160" t="s">
        <v>287</v>
      </c>
      <c r="E625" s="160" t="s">
        <v>288</v>
      </c>
      <c r="F625" s="159">
        <v>603961</v>
      </c>
      <c r="G625" s="159">
        <v>104986</v>
      </c>
      <c r="H625" s="157"/>
      <c r="I625" s="160" t="s">
        <v>2268</v>
      </c>
      <c r="J625" s="160" t="s">
        <v>560</v>
      </c>
      <c r="K625" s="160" t="s">
        <v>306</v>
      </c>
      <c r="L625" s="160" t="s">
        <v>240</v>
      </c>
      <c r="M625" s="160" t="s">
        <v>1834</v>
      </c>
      <c r="N625" s="160" t="s">
        <v>242</v>
      </c>
      <c r="O625" s="160" t="s">
        <v>256</v>
      </c>
      <c r="P625" s="160" t="s">
        <v>244</v>
      </c>
      <c r="Q625" s="160"/>
      <c r="R625" s="160"/>
      <c r="S625" s="160" t="s">
        <v>245</v>
      </c>
    </row>
    <row r="626" spans="1:19" hidden="1">
      <c r="A626" s="159">
        <v>624</v>
      </c>
      <c r="B626" s="160" t="s">
        <v>2269</v>
      </c>
      <c r="C626" s="160" t="s">
        <v>234</v>
      </c>
      <c r="D626" s="160" t="s">
        <v>235</v>
      </c>
      <c r="E626" s="160" t="s">
        <v>2270</v>
      </c>
      <c r="F626" s="159">
        <v>396</v>
      </c>
      <c r="G626" s="159">
        <v>83</v>
      </c>
      <c r="H626" s="157"/>
      <c r="I626" s="160" t="s">
        <v>2271</v>
      </c>
      <c r="J626" s="160" t="s">
        <v>333</v>
      </c>
      <c r="K626" s="160" t="s">
        <v>56</v>
      </c>
      <c r="L626" s="160" t="s">
        <v>240</v>
      </c>
      <c r="M626" s="160" t="s">
        <v>2270</v>
      </c>
      <c r="N626" s="160" t="s">
        <v>456</v>
      </c>
      <c r="O626" s="160" t="s">
        <v>243</v>
      </c>
      <c r="P626" s="160" t="s">
        <v>244</v>
      </c>
      <c r="Q626" s="160"/>
      <c r="R626" s="160"/>
      <c r="S626" s="160" t="s">
        <v>245</v>
      </c>
    </row>
    <row r="627" spans="1:19" hidden="1">
      <c r="A627" s="159">
        <v>625</v>
      </c>
      <c r="B627" s="160" t="s">
        <v>2272</v>
      </c>
      <c r="C627" s="160" t="s">
        <v>234</v>
      </c>
      <c r="D627" s="160" t="s">
        <v>287</v>
      </c>
      <c r="E627" s="160" t="s">
        <v>288</v>
      </c>
      <c r="F627" s="159">
        <v>603961</v>
      </c>
      <c r="G627" s="159">
        <v>104986</v>
      </c>
      <c r="H627" s="157"/>
      <c r="I627" s="160" t="s">
        <v>2273</v>
      </c>
      <c r="J627" s="160" t="s">
        <v>311</v>
      </c>
      <c r="K627" s="160" t="s">
        <v>56</v>
      </c>
      <c r="L627" s="160" t="s">
        <v>240</v>
      </c>
      <c r="M627" s="160" t="s">
        <v>1742</v>
      </c>
      <c r="N627" s="160" t="s">
        <v>397</v>
      </c>
      <c r="O627" s="160" t="s">
        <v>256</v>
      </c>
      <c r="P627" s="160" t="s">
        <v>732</v>
      </c>
      <c r="Q627" s="160">
        <v>100</v>
      </c>
      <c r="R627" s="160">
        <v>10</v>
      </c>
      <c r="S627" s="160" t="s">
        <v>245</v>
      </c>
    </row>
    <row r="628" spans="1:19" hidden="1">
      <c r="A628" s="159">
        <v>626</v>
      </c>
      <c r="B628" s="160" t="s">
        <v>2274</v>
      </c>
      <c r="C628" s="160" t="s">
        <v>234</v>
      </c>
      <c r="D628" s="160" t="s">
        <v>508</v>
      </c>
      <c r="E628" s="160" t="s">
        <v>2275</v>
      </c>
      <c r="F628" s="159">
        <v>303</v>
      </c>
      <c r="G628" s="159">
        <v>52</v>
      </c>
      <c r="H628" s="157"/>
      <c r="I628" s="160" t="s">
        <v>238</v>
      </c>
      <c r="J628" s="160" t="s">
        <v>238</v>
      </c>
      <c r="K628" s="160" t="s">
        <v>239</v>
      </c>
      <c r="L628" s="160" t="s">
        <v>240</v>
      </c>
      <c r="M628" s="160" t="s">
        <v>262</v>
      </c>
      <c r="N628" s="160" t="s">
        <v>281</v>
      </c>
      <c r="O628" s="160" t="s">
        <v>243</v>
      </c>
      <c r="P628" s="160" t="s">
        <v>244</v>
      </c>
      <c r="Q628" s="160"/>
      <c r="R628" s="160"/>
      <c r="S628" s="160" t="s">
        <v>245</v>
      </c>
    </row>
    <row r="629" spans="1:19" hidden="1">
      <c r="A629" s="159">
        <v>627</v>
      </c>
      <c r="B629" s="160" t="s">
        <v>2276</v>
      </c>
      <c r="C629" s="160" t="s">
        <v>234</v>
      </c>
      <c r="D629" s="160" t="s">
        <v>642</v>
      </c>
      <c r="E629" s="160" t="s">
        <v>2277</v>
      </c>
      <c r="F629" s="159">
        <v>71</v>
      </c>
      <c r="G629" s="159">
        <v>7</v>
      </c>
      <c r="H629" s="157"/>
      <c r="I629" s="160" t="s">
        <v>2278</v>
      </c>
      <c r="J629" s="160" t="s">
        <v>238</v>
      </c>
      <c r="K629" s="160" t="s">
        <v>239</v>
      </c>
      <c r="L629" s="160" t="s">
        <v>240</v>
      </c>
      <c r="M629" s="160" t="s">
        <v>2279</v>
      </c>
      <c r="N629" s="160" t="s">
        <v>895</v>
      </c>
      <c r="O629" s="160" t="s">
        <v>243</v>
      </c>
      <c r="P629" s="160" t="s">
        <v>244</v>
      </c>
      <c r="Q629" s="160"/>
      <c r="R629" s="160"/>
      <c r="S629" s="160" t="s">
        <v>245</v>
      </c>
    </row>
    <row r="630" spans="1:19" hidden="1">
      <c r="A630" s="159">
        <v>628</v>
      </c>
      <c r="B630" s="160" t="s">
        <v>2280</v>
      </c>
      <c r="C630" s="160" t="s">
        <v>234</v>
      </c>
      <c r="D630" s="160" t="s">
        <v>247</v>
      </c>
      <c r="E630" s="160" t="s">
        <v>303</v>
      </c>
      <c r="F630" s="159">
        <v>193341</v>
      </c>
      <c r="G630" s="159">
        <v>32279</v>
      </c>
      <c r="H630" s="157"/>
      <c r="I630" s="160" t="s">
        <v>2281</v>
      </c>
      <c r="J630" s="160" t="s">
        <v>653</v>
      </c>
      <c r="K630" s="160" t="s">
        <v>306</v>
      </c>
      <c r="L630" s="160" t="s">
        <v>240</v>
      </c>
      <c r="M630" s="160" t="s">
        <v>407</v>
      </c>
      <c r="N630" s="160" t="s">
        <v>408</v>
      </c>
      <c r="O630" s="160" t="s">
        <v>256</v>
      </c>
      <c r="P630" s="160" t="s">
        <v>244</v>
      </c>
      <c r="Q630" s="160">
        <v>2</v>
      </c>
      <c r="R630" s="160">
        <v>2</v>
      </c>
      <c r="S630" s="160" t="s">
        <v>257</v>
      </c>
    </row>
    <row r="631" spans="1:19" hidden="1">
      <c r="A631" s="159">
        <v>629</v>
      </c>
      <c r="B631" s="160" t="s">
        <v>2282</v>
      </c>
      <c r="C631" s="160" t="s">
        <v>234</v>
      </c>
      <c r="D631" s="160" t="s">
        <v>323</v>
      </c>
      <c r="E631" s="160" t="s">
        <v>2283</v>
      </c>
      <c r="F631" s="159">
        <v>959</v>
      </c>
      <c r="G631" s="159">
        <v>218</v>
      </c>
      <c r="H631" s="157"/>
      <c r="I631" s="160" t="s">
        <v>2284</v>
      </c>
      <c r="J631" s="160" t="s">
        <v>238</v>
      </c>
      <c r="K631" s="160" t="s">
        <v>239</v>
      </c>
      <c r="L631" s="160" t="s">
        <v>240</v>
      </c>
      <c r="M631" s="160" t="s">
        <v>262</v>
      </c>
      <c r="N631" s="160" t="s">
        <v>1506</v>
      </c>
      <c r="O631" s="160" t="s">
        <v>243</v>
      </c>
      <c r="P631" s="160" t="s">
        <v>244</v>
      </c>
      <c r="Q631" s="160"/>
      <c r="R631" s="160"/>
      <c r="S631" s="160" t="s">
        <v>245</v>
      </c>
    </row>
    <row r="632" spans="1:19" hidden="1">
      <c r="A632" s="159">
        <v>630</v>
      </c>
      <c r="B632" s="160" t="s">
        <v>2285</v>
      </c>
      <c r="C632" s="160" t="s">
        <v>234</v>
      </c>
      <c r="D632" s="160" t="s">
        <v>566</v>
      </c>
      <c r="E632" s="160" t="s">
        <v>2286</v>
      </c>
      <c r="F632" s="159">
        <v>241</v>
      </c>
      <c r="G632" s="159">
        <v>48</v>
      </c>
      <c r="H632" s="157"/>
      <c r="I632" s="160" t="s">
        <v>2287</v>
      </c>
      <c r="J632" s="160" t="s">
        <v>238</v>
      </c>
      <c r="K632" s="160" t="s">
        <v>239</v>
      </c>
      <c r="L632" s="160" t="s">
        <v>240</v>
      </c>
      <c r="M632" s="160" t="s">
        <v>262</v>
      </c>
      <c r="N632" s="160" t="s">
        <v>845</v>
      </c>
      <c r="O632" s="160" t="s">
        <v>243</v>
      </c>
      <c r="P632" s="160" t="s">
        <v>244</v>
      </c>
      <c r="Q632" s="160"/>
      <c r="R632" s="160"/>
      <c r="S632" s="160" t="s">
        <v>245</v>
      </c>
    </row>
    <row r="633" spans="1:19" hidden="1">
      <c r="A633" s="159">
        <v>631</v>
      </c>
      <c r="B633" s="160" t="s">
        <v>2288</v>
      </c>
      <c r="C633" s="160" t="s">
        <v>234</v>
      </c>
      <c r="D633" s="160" t="s">
        <v>247</v>
      </c>
      <c r="E633" s="160" t="s">
        <v>303</v>
      </c>
      <c r="F633" s="159">
        <v>193341</v>
      </c>
      <c r="G633" s="159">
        <v>32279</v>
      </c>
      <c r="H633" s="157"/>
      <c r="I633" s="160" t="s">
        <v>2289</v>
      </c>
      <c r="J633" s="160" t="s">
        <v>610</v>
      </c>
      <c r="K633" s="160" t="s">
        <v>306</v>
      </c>
      <c r="L633" s="160" t="s">
        <v>318</v>
      </c>
      <c r="M633" s="160" t="s">
        <v>407</v>
      </c>
      <c r="N633" s="160" t="s">
        <v>490</v>
      </c>
      <c r="O633" s="160" t="s">
        <v>256</v>
      </c>
      <c r="P633" s="160" t="s">
        <v>345</v>
      </c>
      <c r="Q633" s="160">
        <v>100</v>
      </c>
      <c r="R633" s="160">
        <v>5</v>
      </c>
      <c r="S633" s="160" t="s">
        <v>245</v>
      </c>
    </row>
    <row r="634" spans="1:19" hidden="1">
      <c r="A634" s="159">
        <v>632</v>
      </c>
      <c r="B634" s="160" t="s">
        <v>2290</v>
      </c>
      <c r="C634" s="160" t="s">
        <v>234</v>
      </c>
      <c r="D634" s="160" t="s">
        <v>295</v>
      </c>
      <c r="E634" s="160" t="s">
        <v>2291</v>
      </c>
      <c r="F634" s="159">
        <v>288</v>
      </c>
      <c r="G634" s="159">
        <v>35</v>
      </c>
      <c r="H634" s="157"/>
      <c r="I634" s="160" t="s">
        <v>2292</v>
      </c>
      <c r="J634" s="160" t="s">
        <v>238</v>
      </c>
      <c r="K634" s="160" t="s">
        <v>239</v>
      </c>
      <c r="L634" s="160" t="s">
        <v>240</v>
      </c>
      <c r="M634" s="160" t="s">
        <v>1128</v>
      </c>
      <c r="N634" s="160" t="s">
        <v>464</v>
      </c>
      <c r="O634" s="160" t="s">
        <v>243</v>
      </c>
      <c r="P634" s="160" t="s">
        <v>244</v>
      </c>
      <c r="Q634" s="160"/>
      <c r="R634" s="160"/>
      <c r="S634" s="160" t="s">
        <v>245</v>
      </c>
    </row>
    <row r="635" spans="1:19" hidden="1">
      <c r="A635" s="159">
        <v>633</v>
      </c>
      <c r="B635" s="160" t="s">
        <v>2293</v>
      </c>
      <c r="C635" s="160" t="s">
        <v>234</v>
      </c>
      <c r="D635" s="160" t="s">
        <v>235</v>
      </c>
      <c r="E635" s="160" t="s">
        <v>1922</v>
      </c>
      <c r="F635" s="159">
        <v>621</v>
      </c>
      <c r="G635" s="159">
        <v>158</v>
      </c>
      <c r="H635" s="157"/>
      <c r="I635" s="160" t="s">
        <v>2294</v>
      </c>
      <c r="J635" s="160" t="s">
        <v>254</v>
      </c>
      <c r="K635" s="160" t="s">
        <v>56</v>
      </c>
      <c r="L635" s="160" t="s">
        <v>240</v>
      </c>
      <c r="M635" s="160" t="s">
        <v>1924</v>
      </c>
      <c r="N635" s="160" t="s">
        <v>301</v>
      </c>
      <c r="O635" s="160" t="s">
        <v>268</v>
      </c>
      <c r="P635" s="160" t="s">
        <v>269</v>
      </c>
      <c r="Q635" s="160">
        <v>8</v>
      </c>
      <c r="R635" s="160">
        <v>2</v>
      </c>
      <c r="S635" s="160" t="s">
        <v>245</v>
      </c>
    </row>
    <row r="636" spans="1:19" hidden="1">
      <c r="A636" s="159">
        <v>634</v>
      </c>
      <c r="B636" s="160" t="s">
        <v>2295</v>
      </c>
      <c r="C636" s="160" t="s">
        <v>234</v>
      </c>
      <c r="D636" s="160" t="s">
        <v>271</v>
      </c>
      <c r="E636" s="160" t="s">
        <v>2296</v>
      </c>
      <c r="F636" s="159">
        <v>23</v>
      </c>
      <c r="G636" s="159">
        <v>5</v>
      </c>
      <c r="H636" s="157"/>
      <c r="I636" s="160" t="s">
        <v>2297</v>
      </c>
      <c r="J636" s="160" t="s">
        <v>238</v>
      </c>
      <c r="K636" s="160" t="s">
        <v>239</v>
      </c>
      <c r="L636" s="160" t="s">
        <v>240</v>
      </c>
      <c r="M636" s="160" t="s">
        <v>2296</v>
      </c>
      <c r="N636" s="160" t="s">
        <v>313</v>
      </c>
      <c r="O636" s="160" t="s">
        <v>243</v>
      </c>
      <c r="P636" s="160" t="s">
        <v>244</v>
      </c>
      <c r="Q636" s="160"/>
      <c r="R636" s="160"/>
      <c r="S636" s="160" t="s">
        <v>245</v>
      </c>
    </row>
    <row r="637" spans="1:19" hidden="1">
      <c r="A637" s="159">
        <v>635</v>
      </c>
      <c r="B637" s="160" t="s">
        <v>2298</v>
      </c>
      <c r="C637" s="160" t="s">
        <v>234</v>
      </c>
      <c r="D637" s="160" t="s">
        <v>283</v>
      </c>
      <c r="E637" s="160" t="s">
        <v>2299</v>
      </c>
      <c r="F637" s="159">
        <v>138</v>
      </c>
      <c r="G637" s="159">
        <v>27</v>
      </c>
      <c r="H637" s="157"/>
      <c r="I637" s="160" t="s">
        <v>2300</v>
      </c>
      <c r="J637" s="160" t="s">
        <v>238</v>
      </c>
      <c r="K637" s="160" t="s">
        <v>239</v>
      </c>
      <c r="L637" s="160" t="s">
        <v>240</v>
      </c>
      <c r="M637" s="160" t="s">
        <v>2299</v>
      </c>
      <c r="N637" s="160" t="s">
        <v>244</v>
      </c>
      <c r="O637" s="160" t="s">
        <v>243</v>
      </c>
      <c r="P637" s="160" t="s">
        <v>244</v>
      </c>
      <c r="Q637" s="160"/>
      <c r="R637" s="160"/>
      <c r="S637" s="160" t="s">
        <v>245</v>
      </c>
    </row>
    <row r="638" spans="1:19" hidden="1">
      <c r="A638" s="159">
        <v>636</v>
      </c>
      <c r="B638" s="160" t="s">
        <v>2301</v>
      </c>
      <c r="C638" s="160" t="s">
        <v>234</v>
      </c>
      <c r="D638" s="160" t="s">
        <v>566</v>
      </c>
      <c r="E638" s="160" t="s">
        <v>2302</v>
      </c>
      <c r="F638" s="159">
        <v>341</v>
      </c>
      <c r="G638" s="159">
        <v>47</v>
      </c>
      <c r="H638" s="157"/>
      <c r="I638" s="160" t="s">
        <v>2303</v>
      </c>
      <c r="J638" s="160" t="s">
        <v>238</v>
      </c>
      <c r="K638" s="160" t="s">
        <v>239</v>
      </c>
      <c r="L638" s="160" t="s">
        <v>240</v>
      </c>
      <c r="M638" s="160" t="s">
        <v>1128</v>
      </c>
      <c r="N638" s="160" t="s">
        <v>482</v>
      </c>
      <c r="O638" s="160" t="s">
        <v>243</v>
      </c>
      <c r="P638" s="160" t="s">
        <v>244</v>
      </c>
      <c r="Q638" s="160"/>
      <c r="R638" s="160"/>
      <c r="S638" s="160" t="s">
        <v>245</v>
      </c>
    </row>
    <row r="639" spans="1:19" hidden="1">
      <c r="A639" s="159">
        <v>637</v>
      </c>
      <c r="B639" s="160" t="s">
        <v>2304</v>
      </c>
      <c r="C639" s="160" t="s">
        <v>234</v>
      </c>
      <c r="D639" s="160" t="s">
        <v>323</v>
      </c>
      <c r="E639" s="160" t="s">
        <v>900</v>
      </c>
      <c r="F639" s="159">
        <v>178</v>
      </c>
      <c r="G639" s="159">
        <v>19</v>
      </c>
      <c r="H639" s="157"/>
      <c r="I639" s="160" t="s">
        <v>2305</v>
      </c>
      <c r="J639" s="160" t="s">
        <v>238</v>
      </c>
      <c r="K639" s="160" t="s">
        <v>239</v>
      </c>
      <c r="L639" s="160" t="s">
        <v>240</v>
      </c>
      <c r="M639" s="160" t="s">
        <v>2306</v>
      </c>
      <c r="N639" s="160" t="s">
        <v>482</v>
      </c>
      <c r="O639" s="160" t="s">
        <v>243</v>
      </c>
      <c r="P639" s="160" t="s">
        <v>244</v>
      </c>
      <c r="Q639" s="160"/>
      <c r="R639" s="160"/>
      <c r="S639" s="160" t="s">
        <v>245</v>
      </c>
    </row>
  </sheetData>
  <autoFilter ref="A2:S639">
    <filterColumn colId="8">
      <filters>
        <filter val="ГАУЗ ЯО &quot;КБСМП имени Н.В.Соловьева&quot;"/>
      </filters>
    </filterColumn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opLeftCell="A7" workbookViewId="0">
      <selection activeCell="M11" sqref="M11"/>
    </sheetView>
  </sheetViews>
  <sheetFormatPr defaultRowHeight="12.75"/>
  <cols>
    <col min="13" max="13" width="25.5703125" customWidth="1"/>
  </cols>
  <sheetData>
    <row r="1" spans="1:13" ht="18.75">
      <c r="A1" s="329"/>
      <c r="B1" s="622" t="s">
        <v>135</v>
      </c>
      <c r="C1" s="623"/>
      <c r="D1" s="623"/>
      <c r="E1" s="623"/>
      <c r="F1" s="623"/>
      <c r="G1" s="623"/>
      <c r="H1" s="623"/>
      <c r="I1" s="623"/>
      <c r="J1" s="623"/>
      <c r="K1" s="623"/>
      <c r="L1" s="624"/>
      <c r="M1" s="330"/>
    </row>
    <row r="2" spans="1:13" ht="30" customHeight="1">
      <c r="A2" s="329">
        <v>1</v>
      </c>
      <c r="B2" s="625" t="s">
        <v>136</v>
      </c>
      <c r="C2" s="626"/>
      <c r="D2" s="626"/>
      <c r="E2" s="626"/>
      <c r="F2" s="626"/>
      <c r="G2" s="626"/>
      <c r="H2" s="626"/>
      <c r="I2" s="626"/>
      <c r="J2" s="626"/>
      <c r="K2" s="626"/>
      <c r="L2" s="627"/>
      <c r="M2" s="331">
        <v>1</v>
      </c>
    </row>
    <row r="3" spans="1:13" ht="33.75" customHeight="1">
      <c r="A3" s="329">
        <v>2</v>
      </c>
      <c r="B3" s="625" t="s">
        <v>137</v>
      </c>
      <c r="C3" s="628"/>
      <c r="D3" s="628"/>
      <c r="E3" s="628"/>
      <c r="F3" s="628"/>
      <c r="G3" s="628"/>
      <c r="H3" s="628"/>
      <c r="I3" s="628"/>
      <c r="J3" s="628"/>
      <c r="K3" s="628"/>
      <c r="L3" s="629"/>
      <c r="M3" s="224" t="s">
        <v>2603</v>
      </c>
    </row>
    <row r="4" spans="1:13" ht="18.75">
      <c r="A4" s="329">
        <v>3</v>
      </c>
      <c r="B4" s="625" t="s">
        <v>138</v>
      </c>
      <c r="C4" s="626"/>
      <c r="D4" s="626"/>
      <c r="E4" s="626"/>
      <c r="F4" s="626"/>
      <c r="G4" s="626"/>
      <c r="H4" s="626"/>
      <c r="I4" s="626"/>
      <c r="J4" s="626"/>
      <c r="K4" s="626"/>
      <c r="L4" s="627"/>
      <c r="M4" s="331">
        <v>0</v>
      </c>
    </row>
    <row r="5" spans="1:13" ht="18.75">
      <c r="A5" s="329">
        <v>4</v>
      </c>
      <c r="B5" s="625" t="s">
        <v>139</v>
      </c>
      <c r="C5" s="626"/>
      <c r="D5" s="628"/>
      <c r="E5" s="628"/>
      <c r="F5" s="628"/>
      <c r="G5" s="628"/>
      <c r="H5" s="628"/>
      <c r="I5" s="628"/>
      <c r="J5" s="628"/>
      <c r="K5" s="628"/>
      <c r="L5" s="629"/>
      <c r="M5" s="331" t="s">
        <v>2604</v>
      </c>
    </row>
    <row r="6" spans="1:13" ht="33" customHeight="1">
      <c r="A6" s="329">
        <v>5</v>
      </c>
      <c r="B6" s="625" t="s">
        <v>140</v>
      </c>
      <c r="C6" s="626"/>
      <c r="D6" s="626"/>
      <c r="E6" s="626"/>
      <c r="F6" s="626"/>
      <c r="G6" s="626"/>
      <c r="H6" s="626"/>
      <c r="I6" s="626"/>
      <c r="J6" s="626"/>
      <c r="K6" s="626"/>
      <c r="L6" s="627"/>
      <c r="M6" s="331">
        <v>141</v>
      </c>
    </row>
    <row r="7" spans="1:13" ht="29.25" customHeight="1">
      <c r="A7" s="329">
        <v>6</v>
      </c>
      <c r="B7" s="625" t="s">
        <v>141</v>
      </c>
      <c r="C7" s="626"/>
      <c r="D7" s="626"/>
      <c r="E7" s="626"/>
      <c r="F7" s="626"/>
      <c r="G7" s="626"/>
      <c r="H7" s="626"/>
      <c r="I7" s="626"/>
      <c r="J7" s="626"/>
      <c r="K7" s="626"/>
      <c r="L7" s="627"/>
      <c r="M7" s="331">
        <v>141</v>
      </c>
    </row>
    <row r="8" spans="1:13" ht="30" customHeight="1">
      <c r="A8" s="329">
        <v>7</v>
      </c>
      <c r="B8" s="625" t="s">
        <v>142</v>
      </c>
      <c r="C8" s="626"/>
      <c r="D8" s="626"/>
      <c r="E8" s="626"/>
      <c r="F8" s="626"/>
      <c r="G8" s="626"/>
      <c r="H8" s="626"/>
      <c r="I8" s="626"/>
      <c r="J8" s="626"/>
      <c r="K8" s="626"/>
      <c r="L8" s="627"/>
      <c r="M8" s="331">
        <v>0</v>
      </c>
    </row>
    <row r="9" spans="1:13" ht="34.5" customHeight="1">
      <c r="A9" s="329">
        <v>8</v>
      </c>
      <c r="B9" s="625" t="s">
        <v>143</v>
      </c>
      <c r="C9" s="626"/>
      <c r="D9" s="626"/>
      <c r="E9" s="626"/>
      <c r="F9" s="626"/>
      <c r="G9" s="626"/>
      <c r="H9" s="626"/>
      <c r="I9" s="626"/>
      <c r="J9" s="626"/>
      <c r="K9" s="626"/>
      <c r="L9" s="627"/>
      <c r="M9" s="331">
        <v>141</v>
      </c>
    </row>
    <row r="10" spans="1:13" ht="33.75" customHeight="1">
      <c r="A10" s="329">
        <v>9</v>
      </c>
      <c r="B10" s="625" t="s">
        <v>144</v>
      </c>
      <c r="C10" s="626"/>
      <c r="D10" s="626"/>
      <c r="E10" s="626"/>
      <c r="F10" s="626"/>
      <c r="G10" s="626"/>
      <c r="H10" s="626"/>
      <c r="I10" s="626"/>
      <c r="J10" s="626"/>
      <c r="K10" s="626"/>
      <c r="L10" s="627"/>
      <c r="M10" s="331">
        <v>0</v>
      </c>
    </row>
    <row r="11" spans="1:13" ht="33" customHeight="1">
      <c r="A11" s="329">
        <v>10</v>
      </c>
      <c r="B11" s="625" t="s">
        <v>145</v>
      </c>
      <c r="C11" s="626"/>
      <c r="D11" s="626"/>
      <c r="E11" s="626"/>
      <c r="F11" s="626"/>
      <c r="G11" s="626"/>
      <c r="H11" s="626"/>
      <c r="I11" s="626"/>
      <c r="J11" s="626"/>
      <c r="K11" s="626"/>
      <c r="L11" s="627"/>
      <c r="M11" s="331">
        <v>0</v>
      </c>
    </row>
  </sheetData>
  <mergeCells count="11">
    <mergeCell ref="B8:L8"/>
    <mergeCell ref="B9:L9"/>
    <mergeCell ref="B10:L10"/>
    <mergeCell ref="B11:L11"/>
    <mergeCell ref="B3:L3"/>
    <mergeCell ref="B5:L5"/>
    <mergeCell ref="B1:L1"/>
    <mergeCell ref="B2:L2"/>
    <mergeCell ref="B4:L4"/>
    <mergeCell ref="B6:L6"/>
    <mergeCell ref="B7:L7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результативность МО</vt:lpstr>
      <vt:lpstr>критерии доступности</vt:lpstr>
      <vt:lpstr>ит-оснашение</vt:lpstr>
      <vt:lpstr>программное обесп.</vt:lpstr>
      <vt:lpstr>сист. мониторинга</vt:lpstr>
      <vt:lpstr>Лист1</vt:lpstr>
      <vt:lpstr>'программное обесп.'!IT_t3</vt:lpstr>
      <vt:lpstr>'программное обесп.'!Заголовки_для_печати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ermoshinaea</dc:creator>
  <cp:lastModifiedBy>User</cp:lastModifiedBy>
  <cp:lastPrinted>2018-01-19T13:50:29Z</cp:lastPrinted>
  <dcterms:created xsi:type="dcterms:W3CDTF">2017-12-25T12:47:57Z</dcterms:created>
  <dcterms:modified xsi:type="dcterms:W3CDTF">2018-01-22T05:03:20Z</dcterms:modified>
</cp:coreProperties>
</file>